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прстр2\Desktop\Ксения постановление кап.ремонт\приложение\"/>
    </mc:Choice>
  </mc:AlternateContent>
  <bookViews>
    <workbookView xWindow="0" yWindow="0" windowWidth="2880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8" i="1" s="1"/>
  <c r="F130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27" i="1" s="1"/>
  <c r="F111" i="1"/>
  <c r="F109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106" i="1" s="1"/>
  <c r="F92" i="1"/>
  <c r="F89" i="1"/>
  <c r="F88" i="1"/>
  <c r="F87" i="1"/>
  <c r="F86" i="1"/>
  <c r="F85" i="1"/>
  <c r="F84" i="1"/>
  <c r="F90" i="1" s="1"/>
  <c r="F147" i="1" s="1"/>
  <c r="F83" i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44" i="1" s="1"/>
  <c r="F148" i="1" s="1"/>
  <c r="F144" i="1" l="1"/>
  <c r="F149" i="1" s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<sst xmlns="http://schemas.openxmlformats.org/spreadsheetml/2006/main" count="398" uniqueCount="315">
  <si>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</si>
  <si>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 1Б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пер.Пушкина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</si>
  <si>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</si>
  <si>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</si>
  <si>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</si>
  <si>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</si>
  <si>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</si>
  <si>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</si>
  <si>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</si>
  <si>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</si>
  <si>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</si>
  <si>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</si>
  <si>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</si>
  <si>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</si>
  <si>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</si>
  <si>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</si>
  <si>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</si>
  <si>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</si>
  <si>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</si>
  <si>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</si>
  <si>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</si>
  <si>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</si>
  <si>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</si>
  <si>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</si>
  <si>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</si>
  <si>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</si>
  <si>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</si>
  <si>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</si>
  <si>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</si>
  <si>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</si>
  <si>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</si>
  <si>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</si>
  <si>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</si>
  <si>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</si>
  <si>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</si>
  <si>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</si>
  <si>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</si>
  <si>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</si>
  <si>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</si>
  <si>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</si>
  <si>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</si>
  <si>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</si>
  <si>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</si>
  <si>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</si>
  <si>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</si>
  <si>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</si>
  <si>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</si>
  <si>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</si>
  <si>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</si>
  <si>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</si>
  <si>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</si>
  <si>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</si>
  <si>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</si>
  <si>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</si>
  <si>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</si>
  <si>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</si>
  <si>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</si>
  <si>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</si>
  <si>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</si>
  <si>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</si>
  <si>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</si>
  <si>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</si>
  <si>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</si>
  <si>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</si>
  <si>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</si>
  <si>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</si>
  <si>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</si>
  <si>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</si>
  <si>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</si>
  <si>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</si>
  <si>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</si>
  <si>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</si>
  <si>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</si>
  <si>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</si>
  <si>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</si>
  <si>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</si>
  <si>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</si>
  <si>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</si>
  <si>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</si>
  <si>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</si>
  <si>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</si>
  <si>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</si>
  <si>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</si>
  <si>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</si>
  <si>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</si>
  <si>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</si>
  <si>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</si>
  <si>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</si>
  <si>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</si>
  <si>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</si>
  <si>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</si>
  <si>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</si>
  <si>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</si>
  <si>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</si>
  <si>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</si>
  <si>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</si>
  <si>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</si>
  <si>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</si>
  <si>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</si>
  <si>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</si>
  <si>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</si>
  <si>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</si>
  <si>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</si>
  <si>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</si>
  <si>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</si>
  <si>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</si>
  <si>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</si>
  <si>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</si>
  <si>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</si>
  <si>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</si>
  <si>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</si>
  <si>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</si>
  <si>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</si>
  <si>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</si>
  <si>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</si>
  <si>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</si>
  <si>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</si>
  <si>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</si>
  <si>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</si>
  <si>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</si>
  <si>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</si>
  <si>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</si>
  <si>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</si>
  <si>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</si>
  <si>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</si>
  <si>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</si>
  <si>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</si>
  <si>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</si>
  <si>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</si>
  <si>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</si>
  <si>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</si>
  <si>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</si>
  <si>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</si>
  <si>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</si>
  <si>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</si>
  <si>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</si>
  <si>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</si>
  <si>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</si>
  <si>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</si>
  <si>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</si>
  <si>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</si>
  <si>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</si>
  <si>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</si>
  <si>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</si>
  <si>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</si>
  <si>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</si>
  <si>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</si>
  <si>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</si>
  <si>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</si>
  <si>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</si>
  <si>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</si>
  <si>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</si>
  <si>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</si>
  <si>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</si>
  <si>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</si>
  <si>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</si>
  <si>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</si>
  <si>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</si>
  <si>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</si>
  <si>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</si>
  <si>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</si>
  <si>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</si>
  <si>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</si>
  <si>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</si>
  <si>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</si>
  <si>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</si>
  <si>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</si>
  <si>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</si>
  <si>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</si>
  <si>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</si>
  <si>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</si>
  <si>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</si>
  <si>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</si>
  <si>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</si>
  <si>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</si>
  <si>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</si>
  <si>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</si>
  <si>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</si>
  <si>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</si>
  <si>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</si>
  <si>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</si>
  <si>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</si>
  <si>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</si>
  <si>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</si>
  <si>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</si>
  <si>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</si>
  <si>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</si>
  <si>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</si>
  <si>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</si>
  <si>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</si>
  <si>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</si>
  <si>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</si>
  <si>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</si>
  <si>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</si>
  <si>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</si>
  <si>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</si>
  <si>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</si>
  <si>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</si>
  <si>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</si>
  <si>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</si>
  <si>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</si>
  <si>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</si>
  <si>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</si>
  <si>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</si>
  <si>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</si>
  <si>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</si>
  <si>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</si>
  <si>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</si>
  <si>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</si>
  <si>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</si>
  <si>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</si>
  <si>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</si>
  <si>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</si>
  <si>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</si>
  <si>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</si>
  <si>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</si>
  <si>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</si>
  <si>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</si>
  <si>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</si>
  <si>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</si>
  <si>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</si>
  <si>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</si>
  <si>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</si>
  <si>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</si>
  <si>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</si>
  <si>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</si>
  <si>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</si>
  <si>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</si>
  <si>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</si>
  <si>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</si>
  <si>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</si>
  <si>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</si>
  <si>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</si>
  <si>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</si>
  <si>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</si>
  <si>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</si>
  <si>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</si>
  <si>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</si>
  <si>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</si>
  <si>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</si>
  <si>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</si>
  <si>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</si>
  <si>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</si>
  <si>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</si>
  <si>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</si>
  <si>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</si>
  <si>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</si>
  <si>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</si>
  <si>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</si>
  <si>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</si>
  <si>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</si>
  <si>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</si>
  <si>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</si>
  <si>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</si>
  <si>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</si>
  <si>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</si>
  <si>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</si>
  <si>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</si>
  <si>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</si>
  <si>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</si>
  <si>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</si>
  <si>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</si>
  <si>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</si>
  <si>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</si>
  <si>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</si>
  <si>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</si>
  <si>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</si>
  <si>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</si>
  <si>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</si>
  <si>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</si>
  <si>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</si>
  <si>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</si>
  <si>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</si>
  <si>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</si>
  <si>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</si>
  <si>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</si>
  <si>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</si>
  <si>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</si>
  <si>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</si>
  <si>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</si>
  <si>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</si>
  <si>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</si>
  <si>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</si>
  <si>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</si>
  <si>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</si>
  <si>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</si>
  <si>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</si>
  <si>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</si>
  <si>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</si>
  <si>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</si>
  <si>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</si>
  <si>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</si>
  <si>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</si>
  <si>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</si>
  <si>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</si>
  <si>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</si>
  <si>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</si>
  <si>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</si>
  <si>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</si>
  <si>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</si>
  <si>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</si>
  <si>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</si>
  <si>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</si>
  <si>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</si>
  <si>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</si>
  <si>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</si>
  <si>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</si>
  <si>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</si>
  <si>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</si>
  <si>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</si>
  <si>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</si>
  <si>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</si>
  <si>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</si>
  <si>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</si>
  <si>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2 
к постановлению администрации         Валуйского муниципального округа от"__"_____________20__г.№_______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</si>
</sst>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sz val="16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3" fontId="10" fillId="2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4" fontId="18" fillId="0" borderId="0" xfId="1" applyNumberFormat="1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  <xf numFmtId="3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70" zoomScaleNormal="85" workbookViewId="0">
      <selection activeCell="C1" sqref="C1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14" customHeight="1">
      <c r="C1" s="107">
        <v>5</v>
      </c>
      <c r="E1" s="100" t="s">
        <v>314</v>
      </c>
      <c r="F1" s="100"/>
    </row>
    <row r="2" spans="1:7" ht="22.5">
      <c r="A2" s="101" t="s">
        <v>0</v>
      </c>
      <c r="B2" s="101"/>
      <c r="C2" s="101"/>
      <c r="D2" s="101"/>
      <c r="E2" s="101"/>
      <c r="F2" s="101"/>
    </row>
    <row r="3" spans="1:7" ht="40.5" customHeight="1">
      <c r="A3" s="102" t="s">
        <v>1</v>
      </c>
      <c r="B3" s="103"/>
      <c r="C3" s="103"/>
      <c r="D3" s="103"/>
      <c r="E3" s="103"/>
      <c r="F3" s="103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101.25">
      <c r="A6" s="104" t="s">
        <v>2</v>
      </c>
      <c r="B6" s="104" t="s">
        <v>3</v>
      </c>
      <c r="C6" s="104" t="s">
        <v>4</v>
      </c>
      <c r="D6" s="15" t="s">
        <v>5</v>
      </c>
      <c r="E6" s="105" t="s">
        <v>6</v>
      </c>
      <c r="F6" s="105" t="s">
        <v>7</v>
      </c>
    </row>
    <row r="7" spans="1:7" ht="40.5">
      <c r="A7" s="104"/>
      <c r="B7" s="104"/>
      <c r="C7" s="104"/>
      <c r="D7" s="15" t="s">
        <v>8</v>
      </c>
      <c r="E7" s="106"/>
      <c r="F7" s="106"/>
    </row>
    <row r="8" spans="1:7" ht="20.25" hidden="1">
      <c r="A8" s="16" t="s">
        <v>9</v>
      </c>
      <c r="B8" s="77" t="s">
        <v>10</v>
      </c>
      <c r="C8" s="78"/>
      <c r="D8" s="78"/>
      <c r="E8" s="78"/>
      <c r="F8" s="79"/>
    </row>
    <row r="9" spans="1:7" ht="40.5" hidden="1">
      <c r="A9" s="17" t="s">
        <v>11</v>
      </c>
      <c r="B9" s="18" t="s">
        <v>12</v>
      </c>
      <c r="C9" s="19" t="s">
        <v>13</v>
      </c>
      <c r="D9" s="80" t="s">
        <v>14</v>
      </c>
      <c r="E9" s="81"/>
      <c r="F9" s="82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80" t="s">
        <v>14</v>
      </c>
      <c r="E14" s="81"/>
      <c r="F14" s="82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 hidden="1">
      <c r="A21" s="20" t="s">
        <v>41</v>
      </c>
      <c r="B21" s="18" t="s">
        <v>42</v>
      </c>
      <c r="C21" s="19" t="s">
        <v>43</v>
      </c>
      <c r="D21" s="21">
        <v>23402</v>
      </c>
      <c r="E21" s="22"/>
      <c r="F21" s="23">
        <f t="shared" si="1"/>
        <v>0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 hidden="1">
      <c r="A26" s="20" t="s">
        <v>55</v>
      </c>
      <c r="B26" s="26" t="s">
        <v>56</v>
      </c>
      <c r="C26" s="27" t="s">
        <v>43</v>
      </c>
      <c r="D26" s="21">
        <v>24067</v>
      </c>
      <c r="E26" s="22"/>
      <c r="F26" s="23">
        <f t="shared" si="1"/>
        <v>0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92" t="s">
        <v>73</v>
      </c>
      <c r="E33" s="93"/>
      <c r="F33" s="94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95" t="s">
        <v>84</v>
      </c>
      <c r="B38" s="96"/>
      <c r="C38" s="96"/>
      <c r="D38" s="96"/>
      <c r="E38" s="96"/>
      <c r="F38" s="97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1" hidden="1" customHeight="1">
      <c r="A44" s="20"/>
      <c r="B44" s="37"/>
      <c r="C44" s="38"/>
      <c r="D44" s="98" t="s">
        <v>97</v>
      </c>
      <c r="E44" s="99"/>
      <c r="F44" s="39">
        <f>SUM(F10:F13,F15:F32,F34:F37,F39:F43)</f>
        <v>0</v>
      </c>
    </row>
    <row r="45" spans="1:7" ht="20.25" hidden="1">
      <c r="A45" s="16" t="s">
        <v>98</v>
      </c>
      <c r="B45" s="77" t="s">
        <v>99</v>
      </c>
      <c r="C45" s="78"/>
      <c r="D45" s="78"/>
      <c r="E45" s="78"/>
      <c r="F45" s="79"/>
    </row>
    <row r="46" spans="1:7" s="1" customFormat="1" ht="20.25" hidden="1">
      <c r="A46" s="16" t="s">
        <v>100</v>
      </c>
      <c r="B46" s="77" t="s">
        <v>101</v>
      </c>
      <c r="C46" s="78"/>
      <c r="D46" s="78"/>
      <c r="E46" s="78"/>
      <c r="F46" s="79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60.75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89" t="s">
        <v>119</v>
      </c>
      <c r="C54" s="90"/>
      <c r="D54" s="90"/>
      <c r="E54" s="90"/>
      <c r="F54" s="91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76" t="s">
        <v>97</v>
      </c>
      <c r="E58" s="76"/>
      <c r="F58" s="39">
        <f>SUM(F47:F53,F55:F57)</f>
        <v>0</v>
      </c>
    </row>
    <row r="59" spans="1:6" ht="20.25" hidden="1">
      <c r="A59" s="16" t="s">
        <v>128</v>
      </c>
      <c r="B59" s="77" t="s">
        <v>129</v>
      </c>
      <c r="C59" s="78"/>
      <c r="D59" s="78"/>
      <c r="E59" s="78"/>
      <c r="F59" s="79"/>
    </row>
    <row r="60" spans="1:6" ht="20.25" hidden="1">
      <c r="A60" s="16" t="s">
        <v>130</v>
      </c>
      <c r="B60" s="77" t="s">
        <v>131</v>
      </c>
      <c r="C60" s="78"/>
      <c r="D60" s="78"/>
      <c r="E60" s="78"/>
      <c r="F60" s="79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76" t="s">
        <v>97</v>
      </c>
      <c r="E67" s="76"/>
      <c r="F67" s="47">
        <f>SUM(F61:F66)</f>
        <v>0</v>
      </c>
    </row>
    <row r="68" spans="1:6" ht="20.25" hidden="1">
      <c r="A68" s="16" t="s">
        <v>147</v>
      </c>
      <c r="B68" s="77" t="s">
        <v>148</v>
      </c>
      <c r="C68" s="78"/>
      <c r="D68" s="78"/>
      <c r="E68" s="78"/>
      <c r="F68" s="79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76" t="s">
        <v>97</v>
      </c>
      <c r="E73" s="76"/>
      <c r="F73" s="47">
        <f>SUM(F69:F72)</f>
        <v>0</v>
      </c>
    </row>
    <row r="74" spans="1:6" ht="20.25" hidden="1">
      <c r="A74" s="16" t="s">
        <v>158</v>
      </c>
      <c r="B74" s="77" t="s">
        <v>159</v>
      </c>
      <c r="C74" s="78"/>
      <c r="D74" s="78"/>
      <c r="E74" s="78"/>
      <c r="F74" s="79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76" t="s">
        <v>97</v>
      </c>
      <c r="E77" s="76"/>
      <c r="F77" s="47">
        <f>SUM(F75:F76)</f>
        <v>0</v>
      </c>
    </row>
    <row r="78" spans="1:6" s="1" customFormat="1" ht="20.25" hidden="1">
      <c r="A78" s="49" t="s">
        <v>164</v>
      </c>
      <c r="B78" s="77" t="s">
        <v>165</v>
      </c>
      <c r="C78" s="78"/>
      <c r="D78" s="78"/>
      <c r="E78" s="78"/>
      <c r="F78" s="79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76" t="s">
        <v>97</v>
      </c>
      <c r="E81" s="76"/>
      <c r="F81" s="47">
        <f>SUM(F79:F80)</f>
        <v>0</v>
      </c>
    </row>
    <row r="82" spans="1:6" ht="20.25" hidden="1">
      <c r="A82" s="16" t="s">
        <v>170</v>
      </c>
      <c r="B82" s="77" t="s">
        <v>171</v>
      </c>
      <c r="C82" s="78"/>
      <c r="D82" s="78"/>
      <c r="E82" s="78"/>
      <c r="F82" s="79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60.7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76" t="s">
        <v>97</v>
      </c>
      <c r="E90" s="76"/>
      <c r="F90" s="47">
        <f>SUM(F83:F89)</f>
        <v>0</v>
      </c>
    </row>
    <row r="91" spans="1:6" ht="20.25">
      <c r="A91" s="16" t="s">
        <v>191</v>
      </c>
      <c r="B91" s="83" t="s">
        <v>192</v>
      </c>
      <c r="C91" s="84"/>
      <c r="D91" s="84"/>
      <c r="E91" s="84"/>
      <c r="F91" s="85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4607.25</v>
      </c>
      <c r="E100" s="34">
        <v>267</v>
      </c>
      <c r="F100" s="35">
        <f t="shared" si="9"/>
        <v>1230135.75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86" t="s">
        <v>14</v>
      </c>
      <c r="E105" s="87"/>
      <c r="F105" s="88"/>
    </row>
    <row r="106" spans="1:10" ht="20.25">
      <c r="A106" s="20"/>
      <c r="B106" s="26"/>
      <c r="C106" s="20"/>
      <c r="D106" s="76" t="s">
        <v>97</v>
      </c>
      <c r="E106" s="76"/>
      <c r="F106" s="39">
        <f>SUM(F92:F105)</f>
        <v>1230135.75</v>
      </c>
    </row>
    <row r="107" spans="1:10" ht="20.25" hidden="1">
      <c r="A107" s="16" t="s">
        <v>224</v>
      </c>
      <c r="B107" s="83" t="s">
        <v>225</v>
      </c>
      <c r="C107" s="84"/>
      <c r="D107" s="84"/>
      <c r="E107" s="84"/>
      <c r="F107" s="85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76" t="s">
        <v>97</v>
      </c>
      <c r="E109" s="76"/>
      <c r="F109" s="47">
        <f>SUM(F108)</f>
        <v>0</v>
      </c>
    </row>
    <row r="110" spans="1:10" ht="28.5" hidden="1">
      <c r="A110" s="14" t="s">
        <v>228</v>
      </c>
      <c r="B110" s="77" t="s">
        <v>229</v>
      </c>
      <c r="C110" s="78"/>
      <c r="D110" s="78"/>
      <c r="E110" s="78"/>
      <c r="F110" s="79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80" t="s">
        <v>14</v>
      </c>
      <c r="E126" s="81"/>
      <c r="F126" s="82"/>
    </row>
    <row r="127" spans="1:6" ht="20.25" hidden="1">
      <c r="A127" s="20"/>
      <c r="B127" s="26"/>
      <c r="C127" s="20"/>
      <c r="D127" s="76" t="s">
        <v>97</v>
      </c>
      <c r="E127" s="76"/>
      <c r="F127" s="39">
        <f>SUM(F111:F125)</f>
        <v>0</v>
      </c>
    </row>
    <row r="128" spans="1:6" s="1" customFormat="1" ht="37.5" hidden="1" customHeight="1">
      <c r="A128" s="16" t="s">
        <v>269</v>
      </c>
      <c r="B128" s="77" t="s">
        <v>270</v>
      </c>
      <c r="C128" s="78"/>
      <c r="D128" s="78"/>
      <c r="E128" s="78"/>
      <c r="F128" s="79"/>
    </row>
    <row r="129" spans="1:6" ht="20.25" hidden="1">
      <c r="A129" s="16" t="s">
        <v>271</v>
      </c>
      <c r="B129" s="83" t="s">
        <v>272</v>
      </c>
      <c r="C129" s="84"/>
      <c r="D129" s="84"/>
      <c r="E129" s="84"/>
      <c r="F129" s="85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7" t="s">
        <v>283</v>
      </c>
      <c r="C134" s="78"/>
      <c r="D134" s="78"/>
      <c r="E134" s="78"/>
      <c r="F134" s="79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76" t="s">
        <v>97</v>
      </c>
      <c r="E138" s="76"/>
      <c r="F138" s="47">
        <f>SUM(F130:F133,F135:F137)</f>
        <v>0</v>
      </c>
    </row>
    <row r="139" spans="1:6" ht="20.25" hidden="1">
      <c r="A139" s="14" t="s">
        <v>290</v>
      </c>
      <c r="B139" s="77" t="s">
        <v>291</v>
      </c>
      <c r="C139" s="78"/>
      <c r="D139" s="78"/>
      <c r="E139" s="78"/>
      <c r="F139" s="79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80" t="s">
        <v>14</v>
      </c>
      <c r="E140" s="81"/>
      <c r="F140" s="82"/>
    </row>
    <row r="141" spans="1:6" ht="19.5" hidden="1" customHeight="1">
      <c r="A141" s="20"/>
      <c r="B141" s="18"/>
      <c r="C141" s="20"/>
      <c r="D141" s="76" t="s">
        <v>97</v>
      </c>
      <c r="E141" s="76"/>
      <c r="F141" s="47"/>
    </row>
    <row r="142" spans="1:6" ht="20.25">
      <c r="A142" s="16" t="s">
        <v>295</v>
      </c>
      <c r="B142" s="77" t="s">
        <v>296</v>
      </c>
      <c r="C142" s="78"/>
      <c r="D142" s="78"/>
      <c r="E142" s="78"/>
      <c r="F142" s="79"/>
    </row>
    <row r="143" spans="1:6" ht="20.25">
      <c r="A143" s="17" t="s">
        <v>297</v>
      </c>
      <c r="B143" s="18" t="s">
        <v>298</v>
      </c>
      <c r="C143" s="20" t="s">
        <v>294</v>
      </c>
      <c r="D143" s="74" t="s">
        <v>299</v>
      </c>
      <c r="E143" s="75"/>
      <c r="F143" s="75"/>
    </row>
    <row r="144" spans="1:6" ht="20.25">
      <c r="A144" s="17"/>
      <c r="B144" s="18"/>
      <c r="C144" s="20"/>
      <c r="D144" s="76" t="s">
        <v>97</v>
      </c>
      <c r="E144" s="76"/>
      <c r="F144" s="47">
        <f>F148*0.0214</f>
        <v>26324.905049999998</v>
      </c>
    </row>
    <row r="145" spans="1:9" ht="20.25">
      <c r="A145" s="16">
        <v>11</v>
      </c>
      <c r="B145" s="77" t="s">
        <v>300</v>
      </c>
      <c r="C145" s="78"/>
      <c r="D145" s="78"/>
      <c r="E145" s="78"/>
      <c r="F145" s="78"/>
    </row>
    <row r="146" spans="1:9" ht="40.5">
      <c r="A146" s="17" t="s">
        <v>301</v>
      </c>
      <c r="B146" s="18" t="s">
        <v>302</v>
      </c>
      <c r="C146" s="20" t="s">
        <v>294</v>
      </c>
      <c r="D146" s="74" t="s">
        <v>303</v>
      </c>
      <c r="E146" s="75"/>
      <c r="F146" s="75"/>
    </row>
    <row r="147" spans="1:9" ht="20.25">
      <c r="A147" s="17"/>
      <c r="B147" s="18"/>
      <c r="C147" s="20"/>
      <c r="D147" s="76" t="s">
        <v>97</v>
      </c>
      <c r="E147" s="76"/>
      <c r="F147" s="47">
        <f>F90*0.07</f>
        <v>0</v>
      </c>
    </row>
    <row r="148" spans="1:9" ht="43.5" customHeight="1">
      <c r="A148" s="58"/>
      <c r="B148" s="59"/>
      <c r="C148" s="58"/>
      <c r="D148" s="71" t="s">
        <v>304</v>
      </c>
      <c r="E148" s="71"/>
      <c r="F148" s="47">
        <f>SUM(F44,F58,F67,F73,F77,F81,F90,F106,F109,F127,F138)</f>
        <v>1230135.75</v>
      </c>
    </row>
    <row r="149" spans="1:9" ht="20.25">
      <c r="A149" s="58"/>
      <c r="B149" s="59"/>
      <c r="C149" s="58"/>
      <c r="D149" s="72" t="s">
        <v>305</v>
      </c>
      <c r="E149" s="73"/>
      <c r="F149" s="47">
        <f>SUM(F148,F147,F144)</f>
        <v>1256460.6550499999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68" t="s">
        <v>306</v>
      </c>
      <c r="B151" s="68"/>
      <c r="C151" s="68"/>
      <c r="D151" s="68"/>
      <c r="E151" s="68"/>
      <c r="F151" s="68"/>
      <c r="G151" s="62"/>
      <c r="H151" s="62"/>
      <c r="I151" s="62"/>
    </row>
    <row r="152" spans="1:9" ht="84.75" hidden="1" customHeight="1">
      <c r="A152" s="68" t="s">
        <v>307</v>
      </c>
      <c r="B152" s="68"/>
      <c r="C152" s="68"/>
      <c r="D152" s="68"/>
      <c r="E152" s="68"/>
      <c r="F152" s="68"/>
      <c r="G152" s="62"/>
      <c r="H152" s="62"/>
      <c r="I152" s="62"/>
    </row>
    <row r="153" spans="1:9" ht="48" hidden="1" customHeight="1">
      <c r="A153" s="68" t="s">
        <v>308</v>
      </c>
      <c r="B153" s="68"/>
      <c r="C153" s="68"/>
      <c r="D153" s="68"/>
      <c r="E153" s="68"/>
      <c r="F153" s="68"/>
      <c r="G153" s="62"/>
      <c r="H153" s="62"/>
      <c r="I153" s="62"/>
    </row>
    <row r="154" spans="1:9" ht="27.75" hidden="1" customHeight="1">
      <c r="A154" s="68" t="s">
        <v>309</v>
      </c>
      <c r="B154" s="68"/>
      <c r="C154" s="68"/>
      <c r="D154" s="68"/>
      <c r="E154" s="68"/>
      <c r="F154" s="68"/>
      <c r="G154" s="62"/>
      <c r="H154" s="62"/>
      <c r="I154" s="62"/>
    </row>
    <row r="155" spans="1:9" ht="39" hidden="1" customHeight="1">
      <c r="A155" s="68" t="s">
        <v>310</v>
      </c>
      <c r="B155" s="68"/>
      <c r="C155" s="68"/>
      <c r="D155" s="68"/>
      <c r="E155" s="68"/>
      <c r="F155" s="68"/>
      <c r="G155" s="62"/>
      <c r="H155" s="62"/>
      <c r="I155" s="62"/>
    </row>
    <row r="156" spans="1:9" ht="24.75" hidden="1" customHeight="1">
      <c r="A156" s="68" t="s">
        <v>311</v>
      </c>
      <c r="B156" s="68"/>
      <c r="C156" s="68"/>
      <c r="D156" s="68"/>
      <c r="E156" s="68"/>
      <c r="F156" s="68"/>
      <c r="G156" s="62"/>
      <c r="H156" s="62"/>
      <c r="I156" s="62"/>
    </row>
    <row r="157" spans="1:9" ht="121.5" hidden="1" customHeight="1">
      <c r="A157" s="69" t="s">
        <v>312</v>
      </c>
      <c r="B157" s="69"/>
      <c r="C157" s="69"/>
      <c r="D157" s="69"/>
      <c r="E157" s="69"/>
      <c r="F157" s="69"/>
      <c r="G157" s="63"/>
      <c r="H157" s="63"/>
      <c r="I157" s="63"/>
    </row>
    <row r="158" spans="1:9" ht="43.5" hidden="1" customHeight="1">
      <c r="A158" s="70" t="s">
        <v>313</v>
      </c>
      <c r="B158" s="70"/>
      <c r="C158" s="70"/>
      <c r="D158" s="70"/>
      <c r="E158" s="70"/>
      <c r="F158" s="70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УпрСтр2</cp:lastModifiedBy>
  <cp:lastPrinted>2025-10-27T08:22:30Z</cp:lastPrinted>
  <dcterms:created xsi:type="dcterms:W3CDTF">2025-10-20T10:33:00Z</dcterms:created>
  <dcterms:modified xsi:type="dcterms:W3CDTF">2025-10-27T08:23:02Z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