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2"/>
  </bookViews>
  <sheets>
    <sheet name="на 2023 год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<sst xmlns="http://schemas.openxmlformats.org/spreadsheetml/2006/main" count="194" uniqueCount="148">
  <si>
    <t xml:space="preserve">Приложение </t>
  </si>
  <si>
    <t>Приложение 1</t>
  </si>
  <si>
    <t>Утвержден 
решением Совета депутатов
 Валуйского городского округа                                                         от "23" декабря 2022 г. № 824</t>
  </si>
  <si>
    <t>Пообъектный перечень</t>
  </si>
  <si>
    <t>строительства, реконструкции и капитального ремонта объектов социальной сферы и развития жилищно-коммунальной инфраструктуры Валуйского городского округа на 2023 год</t>
  </si>
  <si>
    <t xml:space="preserve">№ п/п </t>
  </si>
  <si>
    <t>Наименование программ, объектов</t>
  </si>
  <si>
    <t>Источники финансирования (тыс.руб.)</t>
  </si>
  <si>
    <t>ИТОГО</t>
  </si>
  <si>
    <t>Профинансировано (тыс.руб.)</t>
  </si>
  <si>
    <t>остаток средств</t>
  </si>
  <si>
    <t>Федеральный бюджет</t>
  </si>
  <si>
    <t>Областной бюджет</t>
  </si>
  <si>
    <t>Местный бюджет</t>
  </si>
  <si>
    <t>Средствава территории                         (инвесторы)</t>
  </si>
  <si>
    <t>Внебюджетные источники</t>
  </si>
  <si>
    <t>за счет средств дорожного фонда</t>
  </si>
  <si>
    <t>Средства территории                         (инвесторы)</t>
  </si>
  <si>
    <t>за счет средств дорожного                 фонда</t>
  </si>
  <si>
    <t>утверждено бюджетом на 2023г.</t>
  </si>
  <si>
    <t>прочие доходы от оказания платных услуг</t>
  </si>
  <si>
    <t>утверждено бюджетом на 2023 г.</t>
  </si>
  <si>
    <t>1.</t>
  </si>
  <si>
    <t>Дорожное хозяйство (дорожные фонды)</t>
  </si>
  <si>
    <t>1.1.</t>
  </si>
  <si>
    <r>
      <t xml:space="preserve">Капитальный ремонт и ремонт  действующей дорожной сети Валуйского городского округа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
(0409 0310120580 244 225/2250200 Доп.ФК 04.13.00)    </t>
    </r>
  </si>
  <si>
    <t>1.2.</t>
  </si>
  <si>
    <r>
      <t xml:space="preserve">Проверка достоверности определения сметной стоимости по объектам дорожного фонда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
 (0409 0310320570 244 226/2260411 Доп.ФК 04.13.00) </t>
    </r>
  </si>
  <si>
    <t>1.3.</t>
  </si>
  <si>
    <r>
      <t xml:space="preserve">Исследование транспортно-эксплуатационных характеристик автомобильных дорог. Паспортизация автомобильных дорог г.Валуйки. Актуализация проектов организации дорожного движения 
 </t>
    </r>
    <r>
      <rPr>
        <i/>
        <sz val="10"/>
        <rFont val="Times New Roman"/>
        <family val="1"/>
      </rPr>
      <t>(Адм. Вал.гор.округа)   
(0409 0310320570 244 226/2260411 Доп.ФК 04.13.00)</t>
    </r>
  </si>
  <si>
    <t>1.4.</t>
  </si>
  <si>
    <r>
      <t xml:space="preserve">Выполнение работ в области обеспечения транспортной безопасности объектов транспортной инфраструктуры дорожного хозяйства на территории Валуйского городского округа
</t>
    </r>
    <r>
      <rPr>
        <i/>
        <sz val="10"/>
        <rFont val="Times New Roman"/>
        <family val="1"/>
      </rPr>
      <t>(Адм. Вал.гор.округа)  
 (0409 0310320570 244 226/2260411 Доп.ФК 04.13.00)</t>
    </r>
  </si>
  <si>
    <t>1.5.</t>
  </si>
  <si>
    <r>
      <t xml:space="preserve">Строительство моста через реку Оскол в с.Поминово Валуйского городского округа 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0310172130/03101S2130 244 310/3100400                        Доп.ФК 04.13.00)</t>
    </r>
  </si>
  <si>
    <t>1.6.</t>
  </si>
  <si>
    <r>
      <t xml:space="preserve">Ремонт улично-дорожной сети Валуйского городского округа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
 (0409 0310172140/03101S2140 244 225/2250200                        Доп.ФК 04.13.00)                                                                      </t>
    </r>
  </si>
  <si>
    <t>1.7.</t>
  </si>
  <si>
    <r>
      <t xml:space="preserve">Приобретение стекол для остановочных павильонов                                                                                                  </t>
    </r>
    <r>
      <rPr>
        <i/>
        <sz val="10"/>
        <rFont val="Times New Roman"/>
        <family val="1"/>
      </rPr>
      <t xml:space="preserve"> (МКУ "Валуйский ОКС")        
(0409 0310320570 244 346/3460000   Доп.ФК 04.13.00)    </t>
    </r>
    <r>
      <rPr>
        <sz val="10"/>
        <rFont val="Times New Roman"/>
        <family val="1"/>
      </rPr>
      <t xml:space="preserve">  </t>
    </r>
  </si>
  <si>
    <t>1.8.</t>
  </si>
  <si>
    <r>
      <t xml:space="preserve">Содержание и ремонт действующей дорожной сети Валуйского городского округа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                                                                                                                                                  (0409 0310320570 244 225/2250200  Доп.ФК 04.13.00)  </t>
    </r>
  </si>
  <si>
    <t>1.9.</t>
  </si>
  <si>
    <r>
      <t xml:space="preserve">Разработка проектно сметной документации по объекту: Капитальный ремонт моста через р.Валуй ул. Д.Бедного в г.Валуйки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                       (0409 0310320570 244 226/2260411   Доп.ФК 04.13.00)</t>
    </r>
    <r>
      <rPr>
        <sz val="10"/>
        <rFont val="Times New Roman"/>
        <family val="1"/>
      </rPr>
      <t xml:space="preserve">  </t>
    </r>
  </si>
  <si>
    <t>1.10.</t>
  </si>
  <si>
    <r>
      <t xml:space="preserve">Проверка достоверности определения сметной стоимости по объектам дорожного фонда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(МКУ "Валуйский ОКС")   
(0409 0310320570 244 226/2260411 Доп.ФК 04.13.00)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</t>
    </r>
  </si>
  <si>
    <t>2.</t>
  </si>
  <si>
    <t>Обеспечение жильем детей сирот</t>
  </si>
  <si>
    <t>2.1.</t>
  </si>
  <si>
    <r>
      <t xml:space="preserve">Предоставление жилых помещений детям-сиротам и детям, оставшимся без попечения родителей,                                                                                     лицам из их числа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  
(1004 0210770820 412 310/3100400   Доп.ФК 10.00.00)                                                                            </t>
    </r>
  </si>
  <si>
    <t>3.</t>
  </si>
  <si>
    <t>Капитальный ремонт</t>
  </si>
  <si>
    <t>3.1.</t>
  </si>
  <si>
    <t>Капитальный ремонт объектов образования</t>
  </si>
  <si>
    <t>3.1.1.</t>
  </si>
  <si>
    <r>
      <t xml:space="preserve">Капитальный ремонт объекта 
МДОУ "ЦРР-ДС №2" 
(г.Валуйки, ул. Никольская,191)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
(0701 0710472120/07104S2120 243 225/2250503   Доп.ФК 15.04.46)</t>
    </r>
  </si>
  <si>
    <t>4.</t>
  </si>
  <si>
    <t>Разработка ПСД, ПИР, проведение экспертиз</t>
  </si>
  <si>
    <t>4.1.</t>
  </si>
  <si>
    <r>
      <t xml:space="preserve">Разработка проектно-сметной документации по объекту: "Общественная территория на склоне у реки Валуй"                                                                                   </t>
    </r>
    <r>
      <rPr>
        <i/>
        <sz val="10"/>
        <rFont val="Times New Roman"/>
        <family val="1"/>
      </rPr>
      <t>(МКУ "Валуйский ОКС")  
 (0503 0230122220 244 226/2260411 Доп.ФК 05.03.20)</t>
    </r>
  </si>
  <si>
    <t>4.2.</t>
  </si>
  <si>
    <r>
      <t xml:space="preserve">Разработка проектно сметной документации по объекту: Капитальный ремонт МДОУ "Детский сад №3" комбинированного вида г.Валуйки"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    
(0701 0710422110 243 226/2260411 Доп.ФК 15.04.30)</t>
    </r>
  </si>
  <si>
    <t>4.3.</t>
  </si>
  <si>
    <r>
      <t xml:space="preserve">Разработка проектно-сметной документации на проведение работ по сохранению объекта культурного наследия регионального значения ""Женская гимназия, 1865 год» (ныне Уразовский краеведческий музей) по объекту: "Капитальный ремонт Уразовского краеведческого музея""
</t>
    </r>
    <r>
      <rPr>
        <i/>
        <sz val="10"/>
        <rFont val="Times New Roman"/>
        <family val="1"/>
      </rPr>
      <t>(Адм. Вал.гор.округа)   
(0801 0820222110 244 226/2260411 Доп.ФК 15.04.43)</t>
    </r>
  </si>
  <si>
    <t>4.4.</t>
  </si>
  <si>
    <r>
      <t xml:space="preserve">Разработка проектно-сметной документации по объекту:  МОУ "СОШ № 1" (корпус 2) г. Валуйки                                                                          </t>
    </r>
    <r>
      <rPr>
        <i/>
        <sz val="10"/>
        <rFont val="Times New Roman"/>
        <family val="1"/>
      </rPr>
      <t>(Адм. Вал.гор.округа)    
(0702 0720722110 243 226/2260411 Доп.ФК 15.04.31)</t>
    </r>
  </si>
  <si>
    <t>4.5.</t>
  </si>
  <si>
    <r>
      <t xml:space="preserve">Выполнение инженерно-изыскательных работ и подготовка проектно-сметной документации по объекту: "Строительство пристройки к МОУ "СОШ №3" г. Валуйки (пристройка мастерских и столовой)" (1этап) и подготовка проектно-сметной документации на капитальный ремонт МОУ "СОШ №3" г. Валуйки (основное здание) (2 этап)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                                                                                                                           (0702 0720722110 243 226/2260411 Доп.ФК 15.04.61)</t>
    </r>
  </si>
  <si>
    <t>4.6.</t>
  </si>
  <si>
    <r>
      <t xml:space="preserve">Проведение проверки достоверности определения сметной стоимости  по объекту: "Строительство спортивной многофункциональной зоны у реки Валуй г.Валуйки Валуйского городского округа" 
</t>
    </r>
    <r>
      <rPr>
        <i/>
        <sz val="10"/>
        <rFont val="Times New Roman"/>
        <family val="1"/>
      </rPr>
      <t xml:space="preserve"> (МБУ "Валуйский ОКС" )   
 (0503 0230122220 244 226/2260411 Доп.ФК 05.03.20)</t>
    </r>
    <r>
      <rPr>
        <sz val="10"/>
        <rFont val="Times New Roman"/>
        <family val="1"/>
      </rPr>
      <t xml:space="preserve">  </t>
    </r>
  </si>
  <si>
    <t>4.7.</t>
  </si>
  <si>
    <r>
      <t xml:space="preserve">Оказание услуг по разработке проектно-сметной документации по сохранению объекта культурного наследия регионального значения "Самолет ЛА-5, установленный в честь 14-й Гвардейской авиадивизии. Памятный знак", расположенного по адресу: Белгородская область, Валуйский район, п.Уразово, ул.Октябрьская, 1/1
</t>
    </r>
    <r>
      <rPr>
        <i/>
        <sz val="10"/>
        <rFont val="Times New Roman"/>
        <family val="1"/>
      </rPr>
      <t>(Уразовская т/а)
 (0804 0840622990 244 226/2260411 Доп.ФК 15.04.74)</t>
    </r>
  </si>
  <si>
    <t>4.8.</t>
  </si>
  <si>
    <r>
      <t xml:space="preserve">Проведение проверки достоверности определения сметной стоимости  по объекту: "Обустройство детской спортивно игровой площадки по ул. М.Горького, д.6 г.Валуйки Белгородской области"        </t>
    </r>
    <r>
      <rPr>
        <i/>
        <sz val="10"/>
        <rFont val="Times New Roman"/>
        <family val="1"/>
      </rPr>
      <t>(Адм. Вал.гор.округа)   
 (0503 0230122220 244 226/2260411 Доп.ФК 05.03.20)</t>
    </r>
  </si>
  <si>
    <t>4.9.</t>
  </si>
  <si>
    <r>
      <t xml:space="preserve">Проведение проверки достоверности определения сметной стоимости  по объекту: "Обустройство детской спортивно игровой площадки по ул. Чапаева, 28а, 28г, 28 д, 28/1 г.Валуйки Белгородской области"     </t>
    </r>
    <r>
      <rPr>
        <i/>
        <sz val="10"/>
        <rFont val="Times New Roman"/>
        <family val="1"/>
      </rPr>
      <t xml:space="preserve">  
 (Адм. Вал.гор.округа)    
(0503 0230122220 244 226/2260411 Доп.ФК 05.03.20)</t>
    </r>
  </si>
  <si>
    <t>4.10.</t>
  </si>
  <si>
    <r>
      <t xml:space="preserve">Проведение проверки достоверности определения сметной стоимости  по объекту: "Благоустройство дворовой территории ул.Котовского, д.1 г.Валуйки Белгородской области"   
</t>
    </r>
    <r>
      <rPr>
        <i/>
        <sz val="10"/>
        <rFont val="Times New Roman"/>
        <family val="1"/>
      </rPr>
      <t xml:space="preserve">(Адм. Вал.гор.округа)  </t>
    </r>
    <r>
      <rPr>
        <sz val="10"/>
        <rFont val="Times New Roman"/>
        <family val="1"/>
      </rPr>
      <t xml:space="preserve">  
  </t>
    </r>
    <r>
      <rPr>
        <i/>
        <sz val="10"/>
        <rFont val="Times New Roman"/>
        <family val="1"/>
      </rPr>
      <t>(0503 0230122220 244 226/2260411 Доп.ФК 05.03.20)</t>
    </r>
    <r>
      <rPr>
        <sz val="10"/>
        <rFont val="Times New Roman"/>
        <family val="1"/>
      </rPr>
      <t xml:space="preserve">   </t>
    </r>
  </si>
  <si>
    <t>4.11.</t>
  </si>
  <si>
    <r>
      <t xml:space="preserve">Проведение проверки достоверности определения сметной стоимости  по объекту: "Устройство водоотводной канавы по ул. Курячего г.Валуйки Белгородской области"    
</t>
    </r>
    <r>
      <rPr>
        <i/>
        <sz val="10"/>
        <rFont val="Times New Roman"/>
        <family val="1"/>
      </rPr>
      <t xml:space="preserve">(Адм. Вал.гор.округа)  </t>
    </r>
    <r>
      <rPr>
        <sz val="10"/>
        <rFont val="Times New Roman"/>
        <family val="1"/>
      </rPr>
      <t xml:space="preserve">     
</t>
    </r>
    <r>
      <rPr>
        <i/>
        <sz val="10"/>
        <rFont val="Times New Roman"/>
        <family val="1"/>
      </rPr>
      <t>(0503 0230122220 244 226/2260411 Доп.ФК 05.03.20)</t>
    </r>
    <r>
      <rPr>
        <sz val="10"/>
        <rFont val="Times New Roman"/>
        <family val="1"/>
      </rPr>
      <t xml:space="preserve"> </t>
    </r>
  </si>
  <si>
    <t>4.12.</t>
  </si>
  <si>
    <r>
      <t xml:space="preserve">Проведение проверки достоверности определения сметной стоимости  по объекту: "Благоустройство территории памятника, посвященного событиям  2 июля 1942 года, ул.Степана Разина,  г.Валуйки, Белгородской области"   
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 
</t>
    </r>
    <r>
      <rPr>
        <i/>
        <sz val="10"/>
        <rFont val="Times New Roman"/>
        <family val="1"/>
      </rPr>
      <t xml:space="preserve"> (0503 0230122220 244 226/2260411 Доп.ФК 05.03.20) </t>
    </r>
  </si>
  <si>
    <t>4.13.</t>
  </si>
  <si>
    <r>
      <t xml:space="preserve">Проведение проверки достоверности определения сметной стоимости  по объекту: "Ремонт мемориальной стены "Братской могилы советских воинов, погибших в боях с фашистскими захватчиками в 1943 году. Захоронено 9 человек, имена установлены. Скульптура советского воина" (с.Селиваново, ул. Центральная,60 а)  
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
</t>
    </r>
    <r>
      <rPr>
        <i/>
        <sz val="10"/>
        <rFont val="Times New Roman"/>
        <family val="1"/>
      </rPr>
      <t xml:space="preserve">(0503 0230122220 244 226/2260411 Доп.ФК 05.03.20)      </t>
    </r>
  </si>
  <si>
    <t>4.14.</t>
  </si>
  <si>
    <r>
      <t xml:space="preserve">Проведение проверки достоверности определения сметной стоимости  по объекту: "Ремонт мемориальных стен "Братской могилы советских воинов, погибших в боях с фашистскими захватчиками в 1943 году. Захоронено 6 человек, имена установлены . Скульптура советского воина" (с.Тимоново,ул. Школьная,4а)  
</t>
    </r>
    <r>
      <rPr>
        <i/>
        <sz val="10"/>
        <rFont val="Times New Roman"/>
        <family val="1"/>
      </rPr>
      <t xml:space="preserve">(Адм. Вал.гор.округа)    
 (0503 0230122220 244 226/2260411 Доп.ФК 05.03.20)  </t>
    </r>
    <r>
      <rPr>
        <sz val="10"/>
        <rFont val="Times New Roman"/>
        <family val="1"/>
      </rPr>
      <t xml:space="preserve">   </t>
    </r>
  </si>
  <si>
    <t>4.15.</t>
  </si>
  <si>
    <r>
      <t xml:space="preserve">Проведение проверки достоверности определения сметной стоимости  по объекту: "Ремонт "Братской могилы советских воинов, погибших в боях с фашистскими захватчиками в 1943 году. Захоронено 14 человек, имена установлены" (с.Яблоново, ул.Молодежная, 16)  
</t>
    </r>
    <r>
      <rPr>
        <i/>
        <sz val="10"/>
        <rFont val="Times New Roman"/>
        <family val="1"/>
      </rPr>
      <t xml:space="preserve"> (Адм. Вал.гор.округа)      
(0503 0230122220 244 226/2260411 Доп.ФК 05.03.20) </t>
    </r>
    <r>
      <rPr>
        <sz val="10"/>
        <rFont val="Times New Roman"/>
        <family val="1"/>
      </rPr>
      <t xml:space="preserve">  </t>
    </r>
  </si>
  <si>
    <t>4.16.</t>
  </si>
  <si>
    <r>
      <t xml:space="preserve">Проведение проверки достоверности определения сметной стоимости  по объекту: "Ремонт мемориальной стены " Братской могилы советских воинов, погибших в боях с фашистскими захватчиками в 1943 году. Захоронен 21 человек, установлены имена 6 человек. Скульптура советского воина"
 (с.Солоти, ул.Центральная, 29б)    
</t>
    </r>
    <r>
      <rPr>
        <i/>
        <sz val="10"/>
        <rFont val="Times New Roman"/>
        <family val="1"/>
      </rPr>
      <t xml:space="preserve"> (Адм. Вал.гор.округа)</t>
    </r>
    <r>
      <rPr>
        <sz val="10"/>
        <rFont val="Times New Roman"/>
        <family val="1"/>
      </rPr>
      <t xml:space="preserve">       
</t>
    </r>
    <r>
      <rPr>
        <i/>
        <sz val="10"/>
        <rFont val="Times New Roman"/>
        <family val="1"/>
      </rPr>
      <t>(0503 0230122220 244 226/2260411 Доп.ФК 05.03.20)</t>
    </r>
  </si>
  <si>
    <t>5.</t>
  </si>
  <si>
    <t>Предоставление благоустроенных жилых помещений семьям с детьми-инвалидами</t>
  </si>
  <si>
    <t>5.1.</t>
  </si>
  <si>
    <r>
      <t xml:space="preserve">Реализация мероприятий по обеспечению жильем семей, имеющих детей-инвалидов, нуждающихся в улучшении жилищных условий            </t>
    </r>
    <r>
      <rPr>
        <sz val="10"/>
        <color indexed="10"/>
        <rFont val="Times New Roman"/>
        <family val="1"/>
      </rPr>
      <t xml:space="preserve">                                                      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
</t>
    </r>
    <r>
      <rPr>
        <i/>
        <sz val="10"/>
        <rFont val="Times New Roman"/>
        <family val="1"/>
      </rPr>
      <t xml:space="preserve">(1004 0211673900/02116S3900 412 310/3100400                                                            Доп.ФК 10.00.00)          </t>
    </r>
    <r>
      <rPr>
        <sz val="10"/>
        <rFont val="Times New Roman"/>
        <family val="1"/>
      </rPr>
      <t xml:space="preserve">    </t>
    </r>
    <r>
      <rPr>
        <sz val="10"/>
        <color indexed="10"/>
        <rFont val="Times New Roman"/>
        <family val="1"/>
      </rPr>
      <t xml:space="preserve">  </t>
    </r>
  </si>
  <si>
    <t>6.</t>
  </si>
  <si>
    <t>Обеспечение жильем молодых семей в рамках государственной программы "Обеспечение доступным и комфортным жильем и коммунальными услугами граждан Российской Федерации"</t>
  </si>
  <si>
    <t>6.1.</t>
  </si>
  <si>
    <r>
      <t xml:space="preserve">Обеспечение жильем молодых семей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 
(1004 02106L4970 322 262/2620110   Доп.ФК 10.01.01)</t>
    </r>
  </si>
  <si>
    <t>7.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</si>
  <si>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</si>
  <si>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7.1.</t>
  </si>
  <si>
    <r>
      <t xml:space="preserve">Благоустройство объекта: "Общественная территория на склоне у реки Валуй"                                                          
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
</t>
    </r>
    <r>
      <rPr>
        <i/>
        <sz val="10"/>
        <rFont val="Times New Roman"/>
        <family val="1"/>
      </rPr>
      <t xml:space="preserve"> (0503 131F254240 244 226/2260200 Доп.ФК 05.03.20)       </t>
    </r>
    <r>
      <rPr>
        <sz val="10"/>
        <rFont val="Times New Roman"/>
        <family val="1"/>
      </rPr>
      <t xml:space="preserve">        </t>
    </r>
  </si>
  <si>
    <t>8.</t>
  </si>
  <si>
    <t>Осуществление деятельности в части работ по ремонту жилых помещений, в которых дети-сироты и дети,оставшиеся без попечения родителей 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</si>
  <si>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8.1.</t>
  </si>
  <si>
    <r>
      <t xml:space="preserve">Работы по ремонту жилых помещений, в которых дети-сироты и дети,оставшиеся без попечения родителей 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 
</t>
    </r>
    <r>
      <rPr>
        <i/>
        <sz val="10"/>
        <rFont val="Times New Roman"/>
        <family val="1"/>
      </rPr>
      <t xml:space="preserve">(1004 0931171520 323 226/2260411 Доп.ФК 10.00.00) </t>
    </r>
    <r>
      <rPr>
        <sz val="10"/>
        <rFont val="Times New Roman"/>
        <family val="1"/>
      </rPr>
      <t xml:space="preserve">                </t>
    </r>
  </si>
  <si>
    <t>9.</t>
  </si>
  <si>
    <t xml:space="preserve">Обеспечение жильём отдельных категорий граждан, установленных Федеральным законом от 12 января 1995 года "О ветеранах", в соответствии с Указом Президента Российской Федерации от 7 мая 2008 года №714 "Об обеспечении жильём ветеранов Великой отечественной войны 1941-1945 годов" </t>
  </si>
  <si>
    <t>9.1.</t>
  </si>
  <si>
    <r>
      <t xml:space="preserve">Обеспечение жильём отдельных категорий граждан, установленных Федеральным законом от 12 января 1995 года "О ветеранах"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</t>
    </r>
    <r>
      <rPr>
        <sz val="10"/>
        <color indexed="8"/>
        <rFont val="Times New Roman"/>
        <family val="1"/>
      </rPr>
      <t xml:space="preserve"> 
</t>
    </r>
    <r>
      <rPr>
        <i/>
        <sz val="10"/>
        <color indexed="8"/>
        <rFont val="Times New Roman"/>
        <family val="1"/>
      </rPr>
      <t xml:space="preserve">(1003 0210451340 322 262/2620200 Доп.ФК 10.00.00)   </t>
    </r>
  </si>
  <si>
    <t>10.</t>
  </si>
  <si>
    <t>Ремонт памятников</t>
  </si>
  <si>
    <t>10.1.</t>
  </si>
  <si>
    <r>
      <t xml:space="preserve">Благоустройство территории памятника, посвященного событиям 2 июля 1942 года, ул.Степана Разина,  г.Валуйки, Белгородской области 
</t>
    </r>
    <r>
      <rPr>
        <i/>
        <sz val="10"/>
        <rFont val="Times New Roman"/>
        <family val="1"/>
      </rPr>
      <t>(МБУ "Валуйское благоустройство") 
(0503 0230122220 611 241/2260200 Доп.ФК 15.04.48)</t>
    </r>
  </si>
  <si>
    <t>10.2.</t>
  </si>
  <si>
    <r>
      <t xml:space="preserve">Проведение работ по сохранению объекта культурного наследия регионального значения "Братская могила советских воинов, погибших в боях с фашистскими захватчиками в 1943 году. Захоронено 9 человек, имена установлены. Скульптура советского воина", расположенного по адресу: Белгородская область, Валуйский район, с.Селиваново, ул. Центральная,60 а 
(ремонт мемориальной стены)
</t>
    </r>
    <r>
      <rPr>
        <i/>
        <sz val="10"/>
        <rFont val="Times New Roman"/>
        <family val="1"/>
      </rPr>
      <t>(Селивановская т/а)
(0804 0840622990 244 225/2200502, 226/2260411 Доп.ФК 15.04.49)</t>
    </r>
  </si>
  <si>
    <t>10.3.</t>
  </si>
  <si>
    <r>
      <t xml:space="preserve">Проведение работ по сохранению объекта культурного наследия регионального значения "Братская могила советских воинов, погибших в боях с фашистскими захватчиками в 1943 году. Захоронено 6 человек, имена установлены . Скульптура советского воина", расположенного по адресу: Белгородская область, Валуйский район, с.Тимоново, ул. Школьная,4а 
(ремонт мемориальных стен)
</t>
    </r>
    <r>
      <rPr>
        <i/>
        <sz val="10"/>
        <rFont val="Times New Roman"/>
        <family val="1"/>
      </rPr>
      <t>(Тимоновская т/а)
(0804 0840622990 244 225/2200502, 226/2260411 Доп.ФК 15.04.54)</t>
    </r>
  </si>
  <si>
    <t>10.4.</t>
  </si>
  <si>
    <r>
      <t xml:space="preserve">Проведение работ по сохранению объекта культурного наследия регионального значения  "Братская могила советских воинов, погибших в боях с фашистскими захватчиками в 1943 году. Захоронено 14 человек, имена установлены", расположенного по адресу: Белгородская область, Валуйский район, с.Яблоново, ул.Молодежная, 1б (ремонт)
</t>
    </r>
    <r>
      <rPr>
        <i/>
        <sz val="10"/>
        <rFont val="Times New Roman"/>
        <family val="1"/>
      </rPr>
      <t>(Яблоновская т/а)
(0804 0840622990 244 225/2200502, 226/2260411 Доп.ФК 15.04.56)</t>
    </r>
  </si>
  <si>
    <t>10.5.</t>
  </si>
  <si>
    <r>
      <t xml:space="preserve">Проведение работ по сохранению объекта культурного наследия регионального значения "Братская могила советских воинов, погибших в боях с фашистскими захватчиками в 1943 году. Захоронен 21 человек, установлены имена 6 человек. Скульптура советского воина", расположенного по адресу: Белгородская область, Валуйский район, с.Солоти, ул.Центральная, 29б (ремонт мемориальной стены) 
</t>
    </r>
    <r>
      <rPr>
        <i/>
        <sz val="10"/>
        <rFont val="Times New Roman"/>
        <family val="1"/>
      </rPr>
      <t>(Солотянская т/а)
(0804 0840622990 244 225/2200502, 226/2260411 Доп.ФК 15.04.73)</t>
    </r>
  </si>
  <si>
    <t>ИТОГО по всем программам:</t>
  </si>
  <si>
    <t>Заместитель главы администрации Валуйского городского округа</t>
  </si>
  <si>
    <t xml:space="preserve">по строительству, транспорту, ЖКХ и системам жизнеобеспечения -                                                                                                                          </t>
  </si>
  <si>
    <t xml:space="preserve">начальник управления ЖКХ </t>
  </si>
  <si>
    <t>С.Л. Стрыжакова</t>
  </si>
  <si>
    <t>Заместитель главы администрации Валуйского городского округа –</t>
  </si>
  <si>
    <t xml:space="preserve">начальник управления финансов и бюждетной политики </t>
  </si>
  <si>
    <t>Л.В. Мащенко</t>
  </si>
  <si>
    <t xml:space="preserve"> </t>
  </si>
  <si>
    <t xml:space="preserve">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Валуйского городского округа                                                         от "23" декабря 2022 г. № 824</t>
  </si>
  <si>
    <t>Перечень мероприятий проекта "Решаем вместе" в рамках инициативного бюджетирования Валуйского городского округа на 2023 год</t>
  </si>
  <si>
    <t>Остаток средств</t>
  </si>
  <si>
    <t>Благоустройство территории Дома-музея генерала армии Н.Ф. Ватутина</t>
  </si>
  <si>
    <t>Устройство водоотводной канавы по ул. Курячего г.Валуйки Белгородской области</t>
  </si>
  <si>
    <t>Обустройство детской спортивно-игровой  площадки по 
ул. М.Горького, д.6  г.Валуйки Белгородской области</t>
  </si>
  <si>
    <t>Благоустройство дворовой территории 
ул. Котовского, д.1 г.Валуйки Белгородской области</t>
  </si>
  <si>
    <t>ИТОГО по РЕШАЕМ ВМЕСТЕ:</t>
  </si>
  <si>
    <t xml:space="preserve">      С.Л. Стрыжакова</t>
  </si>
  <si>
    <t>Заместитель главы администрации Валуйского городского округа -  начальник управления финансов и бюджетной политики</t>
  </si>
  <si>
    <t xml:space="preserve">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к решению Совета депутатов                                                                                                              Валуйского городского округа                                                         от "23" декабря 2022 г. № 824</t>
  </si>
  <si>
    <t>Перечень инициативных проектов Валуйского городского округа на 2023 год</t>
  </si>
  <si>
    <t>Устройство сетильников наружного освещения с.Овчинниково Валуйского городского округа Белгородской области</t>
  </si>
  <si>
    <t>Устройство сетильников наружного освещения с.Принцевка Валуйского городского округа Белгородской области</t>
  </si>
  <si>
    <t>Устройство сетильников наружного освещения ул.Молодежная, 1 Мая, Лесная, Догаевка в с.Тимоново Валуйского городского округа Белгородской области</t>
  </si>
  <si>
    <t>Ремонт колодца по ул. Центральная,33 с.Храпово Валуйского городского округа Белгродской области</t>
  </si>
  <si>
    <t>Обустройство детской спортивно-игровой  площадки ул. Чапаева, 28а, 28г, 28д, 28/1 г.Валуйки Белгородской области</t>
  </si>
  <si>
    <t>ИТОГО:</t>
  </si>
  <si>
    <t xml:space="preserve">к решению Совета депутатов 
Валуйского городского округа
    от "03" марта 2023 г. №847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</si>
</sst>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#\ ##0.0"/>
    <numFmt numFmtId="178" formatCode="0.0"/>
  </numFmts>
  <fonts count="41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9.5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i/>
      <sz val="10"/>
      <color indexed="8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2" fillId="7" borderId="1" applyNumberFormat="0" applyAlignment="0" applyProtection="0"/>
    <xf numFmtId="0" fontId="27" fillId="20" borderId="2" applyNumberFormat="0" applyAlignment="0" applyProtection="0"/>
    <xf numFmtId="0" fontId="3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5" fillId="21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2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21" fillId="23" borderId="8" applyNumberForma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49" fontId="2" fillId="24" borderId="12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wrapText="1"/>
    </xf>
    <xf numFmtId="177" fontId="5" fillId="24" borderId="14" xfId="0" applyNumberFormat="1" applyFont="1" applyFill="1" applyBorder="1" applyAlignment="1">
      <alignment horizontal="center" vertical="center"/>
    </xf>
    <xf numFmtId="4" fontId="5" fillId="24" borderId="14" xfId="0" applyNumberFormat="1" applyFont="1" applyFill="1" applyBorder="1" applyAlignment="1">
      <alignment horizontal="center" vertical="center"/>
    </xf>
    <xf numFmtId="177" fontId="3" fillId="25" borderId="15" xfId="0" applyNumberFormat="1" applyFont="1" applyFill="1" applyBorder="1" applyAlignment="1">
      <alignment horizontal="center" vertical="center" wrapText="1"/>
    </xf>
    <xf numFmtId="178" fontId="2" fillId="24" borderId="16" xfId="53" applyNumberFormat="1" applyFont="1" applyFill="1" applyBorder="1" applyAlignment="1">
      <alignment horizontal="center" vertical="center" wrapText="1"/>
      <protection/>
    </xf>
    <xf numFmtId="178" fontId="2" fillId="24" borderId="17" xfId="53" applyNumberFormat="1" applyFont="1" applyFill="1" applyBorder="1" applyAlignment="1">
      <alignment horizontal="center" vertical="center" wrapText="1"/>
      <protection/>
    </xf>
    <xf numFmtId="177" fontId="2" fillId="25" borderId="15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wrapText="1"/>
    </xf>
    <xf numFmtId="178" fontId="2" fillId="24" borderId="19" xfId="53" applyNumberFormat="1" applyFont="1" applyFill="1" applyBorder="1" applyAlignment="1">
      <alignment horizontal="center" vertical="center" wrapText="1"/>
      <protection/>
    </xf>
    <xf numFmtId="178" fontId="2" fillId="24" borderId="20" xfId="53" applyNumberFormat="1" applyFont="1" applyFill="1" applyBorder="1" applyAlignment="1">
      <alignment horizontal="center" vertical="center" wrapText="1"/>
      <protection/>
    </xf>
    <xf numFmtId="178" fontId="2" fillId="24" borderId="21" xfId="0" applyNumberFormat="1" applyFont="1" applyFill="1" applyBorder="1" applyAlignment="1">
      <alignment horizontal="center" vertical="center" wrapText="1"/>
    </xf>
    <xf numFmtId="177" fontId="3" fillId="25" borderId="15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177" fontId="3" fillId="6" borderId="23" xfId="0" applyNumberFormat="1" applyFont="1" applyFill="1" applyBorder="1" applyAlignment="1">
      <alignment horizontal="center" vertical="center" wrapText="1"/>
    </xf>
    <xf numFmtId="177" fontId="3" fillId="25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7" fontId="2" fillId="0" borderId="24" xfId="0" applyNumberFormat="1" applyFont="1" applyBorder="1" applyAlignment="1">
      <alignment horizontal="center" vertical="center"/>
    </xf>
    <xf numFmtId="177" fontId="3" fillId="6" borderId="11" xfId="0" applyNumberFormat="1" applyFont="1" applyFill="1" applyBorder="1" applyAlignment="1">
      <alignment horizontal="center" vertical="center" wrapText="1"/>
    </xf>
    <xf numFmtId="177" fontId="4" fillId="24" borderId="25" xfId="0" applyNumberFormat="1" applyFont="1" applyFill="1" applyBorder="1" applyAlignment="1">
      <alignment horizontal="center" vertical="center"/>
    </xf>
    <xf numFmtId="177" fontId="2" fillId="25" borderId="26" xfId="0" applyNumberFormat="1" applyFont="1" applyFill="1" applyBorder="1" applyAlignment="1">
      <alignment horizontal="center" vertical="center"/>
    </xf>
    <xf numFmtId="178" fontId="4" fillId="24" borderId="19" xfId="0" applyNumberFormat="1" applyFont="1" applyFill="1" applyBorder="1" applyAlignment="1">
      <alignment horizontal="center" vertical="center" wrapText="1"/>
    </xf>
    <xf numFmtId="177" fontId="4" fillId="24" borderId="27" xfId="0" applyNumberFormat="1" applyFont="1" applyFill="1" applyBorder="1" applyAlignment="1">
      <alignment horizontal="center" vertical="center"/>
    </xf>
    <xf numFmtId="177" fontId="4" fillId="24" borderId="19" xfId="0" applyNumberFormat="1" applyFont="1" applyFill="1" applyBorder="1" applyAlignment="1">
      <alignment horizontal="center" vertical="center"/>
    </xf>
    <xf numFmtId="178" fontId="2" fillId="24" borderId="28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177" fontId="3" fillId="6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24" borderId="0" xfId="0" applyFont="1" applyFill="1" applyAlignment="1">
      <alignment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29" xfId="54" applyFont="1" applyFill="1" applyBorder="1" applyAlignment="1">
      <alignment horizontal="center" vertical="center" wrapText="1"/>
      <protection/>
    </xf>
    <xf numFmtId="178" fontId="7" fillId="0" borderId="11" xfId="0" applyNumberFormat="1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4" fontId="9" fillId="24" borderId="31" xfId="0" applyNumberFormat="1" applyFont="1" applyFill="1" applyBorder="1" applyAlignment="1">
      <alignment horizontal="center" vertical="center" wrapText="1"/>
    </xf>
    <xf numFmtId="4" fontId="10" fillId="24" borderId="31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32" xfId="54" applyFont="1" applyFill="1" applyBorder="1" applyAlignment="1">
      <alignment horizontal="center" vertical="center" wrapText="1"/>
      <protection/>
    </xf>
    <xf numFmtId="4" fontId="9" fillId="0" borderId="33" xfId="0" applyNumberFormat="1" applyFont="1" applyFill="1" applyBorder="1" applyAlignment="1">
      <alignment horizontal="center" vertical="center" wrapText="1"/>
    </xf>
    <xf numFmtId="4" fontId="9" fillId="24" borderId="34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center" vertical="center" wrapText="1"/>
    </xf>
    <xf numFmtId="4" fontId="9" fillId="24" borderId="19" xfId="0" applyNumberFormat="1" applyFont="1" applyFill="1" applyBorder="1" applyAlignment="1">
      <alignment horizontal="center" vertical="center" wrapText="1"/>
    </xf>
    <xf numFmtId="0" fontId="9" fillId="24" borderId="26" xfId="0" applyNumberFormat="1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 wrapText="1"/>
    </xf>
    <xf numFmtId="4" fontId="9" fillId="24" borderId="37" xfId="0" applyNumberFormat="1" applyFont="1" applyFill="1" applyBorder="1" applyAlignment="1">
      <alignment horizontal="center" vertical="center" wrapText="1"/>
    </xf>
    <xf numFmtId="49" fontId="9" fillId="24" borderId="26" xfId="0" applyNumberFormat="1" applyFont="1" applyFill="1" applyBorder="1" applyAlignment="1">
      <alignment horizontal="center" vertical="center" wrapText="1"/>
    </xf>
    <xf numFmtId="0" fontId="9" fillId="24" borderId="18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4" fontId="9" fillId="24" borderId="38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178" fontId="9" fillId="24" borderId="39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" fontId="9" fillId="24" borderId="40" xfId="0" applyNumberFormat="1" applyFont="1" applyFill="1" applyBorder="1" applyAlignment="1">
      <alignment horizontal="center" vertical="center" wrapText="1"/>
    </xf>
    <xf numFmtId="4" fontId="9" fillId="24" borderId="41" xfId="0" applyNumberFormat="1" applyFont="1" applyFill="1" applyBorder="1" applyAlignment="1">
      <alignment horizontal="center" vertical="center" wrapText="1"/>
    </xf>
    <xf numFmtId="4" fontId="9" fillId="0" borderId="4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" fontId="9" fillId="24" borderId="30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8" fontId="9" fillId="24" borderId="26" xfId="0" applyNumberFormat="1" applyFont="1" applyFill="1" applyBorder="1" applyAlignment="1">
      <alignment horizontal="center" vertical="center" wrapText="1"/>
    </xf>
    <xf numFmtId="0" fontId="9" fillId="24" borderId="44" xfId="0" applyNumberFormat="1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0" xfId="54" applyFont="1" applyAlignment="1">
      <alignment horizontal="right" vertical="center" wrapText="1"/>
      <protection/>
    </xf>
    <xf numFmtId="0" fontId="2" fillId="0" borderId="0" xfId="0" applyFont="1" applyAlignment="1">
      <alignment horizontal="center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4" fontId="9" fillId="0" borderId="4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178" fontId="12" fillId="0" borderId="22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78" fontId="13" fillId="0" borderId="49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4" fontId="9" fillId="24" borderId="51" xfId="0" applyNumberFormat="1" applyFont="1" applyFill="1" applyBorder="1" applyAlignment="1">
      <alignment horizontal="center" vertical="center" wrapText="1"/>
    </xf>
    <xf numFmtId="4" fontId="9" fillId="0" borderId="51" xfId="0" applyNumberFormat="1" applyFont="1" applyFill="1" applyBorder="1" applyAlignment="1">
      <alignment horizontal="center" vertical="center" wrapText="1"/>
    </xf>
    <xf numFmtId="178" fontId="13" fillId="0" borderId="2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24" borderId="52" xfId="0" applyNumberFormat="1" applyFont="1" applyFill="1" applyBorder="1" applyAlignment="1">
      <alignment horizontal="center" vertical="center" wrapText="1"/>
    </xf>
    <xf numFmtId="4" fontId="9" fillId="0" borderId="52" xfId="0" applyNumberFormat="1" applyFont="1" applyFill="1" applyBorder="1" applyAlignment="1">
      <alignment horizontal="center" vertical="center" wrapText="1"/>
    </xf>
    <xf numFmtId="178" fontId="13" fillId="0" borderId="5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4" fontId="9" fillId="24" borderId="54" xfId="0" applyNumberFormat="1" applyFont="1" applyFill="1" applyBorder="1" applyAlignment="1">
      <alignment horizontal="center" vertical="center" wrapText="1"/>
    </xf>
    <xf numFmtId="4" fontId="9" fillId="0" borderId="54" xfId="0" applyNumberFormat="1" applyFont="1" applyFill="1" applyBorder="1" applyAlignment="1">
      <alignment horizontal="center" vertical="center" wrapText="1"/>
    </xf>
    <xf numFmtId="178" fontId="13" fillId="0" borderId="55" xfId="0" applyNumberFormat="1" applyFont="1" applyFill="1" applyBorder="1" applyAlignment="1">
      <alignment horizontal="center" vertical="center" wrapText="1"/>
    </xf>
    <xf numFmtId="4" fontId="9" fillId="0" borderId="56" xfId="0" applyNumberFormat="1" applyFont="1" applyFill="1" applyBorder="1" applyAlignment="1">
      <alignment horizontal="center" vertical="center" wrapText="1"/>
    </xf>
    <xf numFmtId="4" fontId="9" fillId="24" borderId="56" xfId="0" applyNumberFormat="1" applyFont="1" applyFill="1" applyBorder="1" applyAlignment="1">
      <alignment horizontal="center" vertical="center" wrapText="1"/>
    </xf>
    <xf numFmtId="178" fontId="14" fillId="0" borderId="22" xfId="0" applyNumberFormat="1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178" fontId="16" fillId="0" borderId="55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4" fontId="11" fillId="0" borderId="56" xfId="0" applyNumberFormat="1" applyFont="1" applyFill="1" applyBorder="1" applyAlignment="1">
      <alignment horizontal="center" vertical="center" wrapText="1"/>
    </xf>
    <xf numFmtId="4" fontId="10" fillId="24" borderId="56" xfId="0" applyNumberFormat="1" applyFont="1" applyFill="1" applyBorder="1" applyAlignment="1">
      <alignment horizontal="center" vertical="center" wrapText="1"/>
    </xf>
    <xf numFmtId="4" fontId="10" fillId="0" borderId="56" xfId="0" applyNumberFormat="1" applyFont="1" applyFill="1" applyBorder="1" applyAlignment="1">
      <alignment horizontal="center" vertical="center" wrapText="1"/>
    </xf>
    <xf numFmtId="178" fontId="16" fillId="0" borderId="57" xfId="0" applyNumberFormat="1" applyFont="1" applyFill="1" applyBorder="1" applyAlignment="1">
      <alignment horizontal="center" vertical="center" wrapText="1"/>
    </xf>
    <xf numFmtId="0" fontId="9" fillId="24" borderId="58" xfId="0" applyNumberFormat="1" applyFont="1" applyFill="1" applyBorder="1" applyAlignment="1">
      <alignment horizontal="center" vertical="center" wrapText="1"/>
    </xf>
    <xf numFmtId="4" fontId="11" fillId="0" borderId="59" xfId="0" applyNumberFormat="1" applyFont="1" applyFill="1" applyBorder="1" applyAlignment="1">
      <alignment horizontal="center" vertical="center" wrapText="1"/>
    </xf>
    <xf numFmtId="4" fontId="9" fillId="0" borderId="59" xfId="0" applyNumberFormat="1" applyFont="1" applyFill="1" applyBorder="1" applyAlignment="1">
      <alignment horizontal="center" vertical="center" wrapText="1"/>
    </xf>
    <xf numFmtId="4" fontId="10" fillId="0" borderId="59" xfId="0" applyNumberFormat="1" applyFont="1" applyFill="1" applyBorder="1" applyAlignment="1">
      <alignment horizontal="center" vertical="center" wrapText="1"/>
    </xf>
    <xf numFmtId="178" fontId="16" fillId="0" borderId="60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 wrapText="1"/>
    </xf>
    <xf numFmtId="4" fontId="7" fillId="25" borderId="11" xfId="0" applyNumberFormat="1" applyFont="1" applyFill="1" applyBorder="1" applyAlignment="1">
      <alignment horizontal="center" vertical="center" wrapText="1"/>
    </xf>
    <xf numFmtId="4" fontId="9" fillId="24" borderId="19" xfId="63" applyNumberFormat="1" applyFont="1" applyFill="1" applyBorder="1" applyAlignment="1">
      <alignment horizontal="center" vertical="center" wrapText="1"/>
    </xf>
    <xf numFmtId="4" fontId="7" fillId="25" borderId="39" xfId="0" applyNumberFormat="1" applyFont="1" applyFill="1" applyBorder="1" applyAlignment="1">
      <alignment horizontal="center" vertical="center" wrapText="1"/>
    </xf>
    <xf numFmtId="4" fontId="9" fillId="24" borderId="14" xfId="63" applyNumberFormat="1" applyFont="1" applyFill="1" applyBorder="1" applyAlignment="1">
      <alignment horizontal="center" vertical="center" wrapText="1"/>
    </xf>
    <xf numFmtId="4" fontId="7" fillId="25" borderId="26" xfId="0" applyNumberFormat="1" applyFont="1" applyFill="1" applyBorder="1" applyAlignment="1">
      <alignment horizontal="center" vertical="center" wrapText="1"/>
    </xf>
    <xf numFmtId="4" fontId="9" fillId="24" borderId="47" xfId="63" applyNumberFormat="1" applyFont="1" applyFill="1" applyBorder="1" applyAlignment="1">
      <alignment horizontal="center" vertical="center" wrapText="1"/>
    </xf>
    <xf numFmtId="4" fontId="9" fillId="24" borderId="37" xfId="63" applyNumberFormat="1" applyFont="1" applyFill="1" applyBorder="1" applyAlignment="1">
      <alignment horizontal="center" vertical="center" wrapText="1"/>
    </xf>
    <xf numFmtId="4" fontId="9" fillId="24" borderId="38" xfId="63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4" fontId="9" fillId="0" borderId="42" xfId="43" applyNumberFormat="1" applyFont="1" applyFill="1" applyBorder="1" applyAlignment="1">
      <alignment horizontal="center" vertical="center" wrapText="1"/>
    </xf>
    <xf numFmtId="4" fontId="7" fillId="25" borderId="44" xfId="0" applyNumberFormat="1" applyFont="1" applyFill="1" applyBorder="1" applyAlignment="1">
      <alignment horizontal="center" vertical="center" wrapText="1"/>
    </xf>
    <xf numFmtId="4" fontId="7" fillId="0" borderId="61" xfId="0" applyNumberFormat="1" applyFont="1" applyFill="1" applyBorder="1" applyAlignment="1">
      <alignment horizontal="center" vertical="center" wrapText="1"/>
    </xf>
    <xf numFmtId="4" fontId="7" fillId="25" borderId="15" xfId="0" applyNumberFormat="1" applyFont="1" applyFill="1" applyBorder="1" applyAlignment="1">
      <alignment horizontal="center" vertical="center" wrapText="1"/>
    </xf>
    <xf numFmtId="4" fontId="7" fillId="25" borderId="58" xfId="0" applyNumberFormat="1" applyFont="1" applyFill="1" applyBorder="1" applyAlignment="1">
      <alignment horizontal="center" vertical="center" wrapText="1"/>
    </xf>
    <xf numFmtId="4" fontId="17" fillId="0" borderId="31" xfId="0" applyNumberFormat="1" applyFont="1" applyFill="1" applyBorder="1" applyAlignment="1">
      <alignment horizontal="center" vertical="center" wrapText="1"/>
    </xf>
    <xf numFmtId="4" fontId="9" fillId="0" borderId="47" xfId="43" applyNumberFormat="1" applyFont="1" applyFill="1" applyBorder="1" applyAlignment="1">
      <alignment horizontal="center" vertical="center" wrapText="1"/>
    </xf>
    <xf numFmtId="0" fontId="7" fillId="0" borderId="62" xfId="54" applyFont="1" applyFill="1" applyBorder="1" applyAlignment="1">
      <alignment horizontal="center" vertical="center" wrapText="1"/>
      <protection/>
    </xf>
    <xf numFmtId="4" fontId="7" fillId="24" borderId="19" xfId="0" applyNumberFormat="1" applyFont="1" applyFill="1" applyBorder="1" applyAlignment="1">
      <alignment horizontal="center" vertical="center" wrapText="1"/>
    </xf>
    <xf numFmtId="4" fontId="9" fillId="0" borderId="48" xfId="43" applyNumberFormat="1" applyFont="1" applyFill="1" applyBorder="1" applyAlignment="1">
      <alignment horizontal="center" vertical="center" wrapText="1"/>
    </xf>
    <xf numFmtId="4" fontId="17" fillId="0" borderId="46" xfId="0" applyNumberFormat="1" applyFont="1" applyFill="1" applyBorder="1" applyAlignment="1">
      <alignment horizontal="center" vertical="center" wrapText="1"/>
    </xf>
    <xf numFmtId="4" fontId="9" fillId="0" borderId="29" xfId="43" applyNumberFormat="1" applyFont="1" applyFill="1" applyBorder="1" applyAlignment="1">
      <alignment horizontal="center" vertical="center" wrapText="1"/>
    </xf>
    <xf numFmtId="4" fontId="9" fillId="0" borderId="63" xfId="43" applyNumberFormat="1" applyFont="1" applyFill="1" applyBorder="1" applyAlignment="1">
      <alignment horizontal="center" vertical="center" wrapText="1"/>
    </xf>
    <xf numFmtId="4" fontId="9" fillId="0" borderId="0" xfId="43" applyNumberFormat="1" applyFont="1" applyFill="1" applyBorder="1" applyAlignment="1">
      <alignment horizontal="center" vertical="center" wrapText="1"/>
    </xf>
    <xf numFmtId="4" fontId="9" fillId="0" borderId="0" xfId="43" applyNumberFormat="1" applyFont="1" applyFill="1" applyBorder="1" applyAlignment="1">
      <alignment horizontal="center" vertical="center" wrapText="1"/>
    </xf>
    <xf numFmtId="4" fontId="10" fillId="0" borderId="0" xfId="43" applyNumberFormat="1" applyFont="1" applyFill="1" applyBorder="1" applyAlignment="1">
      <alignment horizontal="center" vertical="center" wrapText="1"/>
    </xf>
    <xf numFmtId="4" fontId="10" fillId="0" borderId="64" xfId="43" applyNumberFormat="1" applyFont="1" applyFill="1" applyBorder="1" applyAlignment="1">
      <alignment horizontal="center" vertical="center" wrapText="1"/>
    </xf>
    <xf numFmtId="4" fontId="10" fillId="0" borderId="47" xfId="43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17" fillId="0" borderId="46" xfId="0" applyNumberFormat="1" applyFont="1" applyFill="1" applyBorder="1" applyAlignment="1">
      <alignment horizontal="center" vertical="center" wrapText="1"/>
    </xf>
    <xf numFmtId="4" fontId="7" fillId="0" borderId="58" xfId="0" applyNumberFormat="1" applyFont="1" applyFill="1" applyBorder="1" applyAlignment="1">
      <alignment horizontal="center" vertical="center" wrapText="1"/>
    </xf>
    <xf numFmtId="4" fontId="7" fillId="0" borderId="44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50" xfId="0" applyNumberFormat="1" applyFont="1" applyFill="1" applyBorder="1" applyAlignment="1">
      <alignment horizontal="center" vertical="center" wrapText="1"/>
    </xf>
    <xf numFmtId="4" fontId="7" fillId="0" borderId="65" xfId="0" applyNumberFormat="1" applyFont="1" applyFill="1" applyBorder="1" applyAlignment="1">
      <alignment horizontal="center" vertical="center" wrapText="1"/>
    </xf>
    <xf numFmtId="4" fontId="7" fillId="24" borderId="39" xfId="0" applyNumberFormat="1" applyFont="1" applyFill="1" applyBorder="1" applyAlignment="1">
      <alignment horizontal="center" vertical="center" wrapText="1"/>
    </xf>
    <xf numFmtId="4" fontId="17" fillId="0" borderId="66" xfId="0" applyNumberFormat="1" applyFont="1" applyFill="1" applyBorder="1" applyAlignment="1">
      <alignment horizontal="center" vertical="center" wrapText="1"/>
    </xf>
    <xf numFmtId="4" fontId="17" fillId="0" borderId="41" xfId="0" applyNumberFormat="1" applyFont="1" applyFill="1" applyBorder="1" applyAlignment="1">
      <alignment horizontal="center" vertical="center" wrapText="1"/>
    </xf>
    <xf numFmtId="4" fontId="7" fillId="24" borderId="58" xfId="0" applyNumberFormat="1" applyFont="1" applyFill="1" applyBorder="1" applyAlignment="1">
      <alignment horizontal="center" vertical="center" wrapText="1"/>
    </xf>
    <xf numFmtId="4" fontId="7" fillId="24" borderId="44" xfId="0" applyNumberFormat="1" applyFont="1" applyFill="1" applyBorder="1" applyAlignment="1">
      <alignment horizontal="center" vertical="center" wrapText="1"/>
    </xf>
    <xf numFmtId="0" fontId="9" fillId="24" borderId="5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7" fillId="24" borderId="26" xfId="0" applyNumberFormat="1" applyFont="1" applyFill="1" applyBorder="1" applyAlignment="1">
      <alignment horizontal="center" vertical="center" wrapText="1"/>
    </xf>
    <xf numFmtId="4" fontId="7" fillId="24" borderId="11" xfId="0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24" borderId="0" xfId="54" applyFont="1" applyFill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63" xfId="54" applyFont="1" applyFill="1" applyBorder="1" applyAlignment="1">
      <alignment horizontal="center" vertical="center" wrapText="1"/>
      <protection/>
    </xf>
    <xf numFmtId="0" fontId="3" fillId="24" borderId="0" xfId="0" applyFont="1" applyFill="1" applyAlignment="1">
      <alignment/>
    </xf>
    <xf numFmtId="0" fontId="3" fillId="0" borderId="0" xfId="0" applyNumberFormat="1" applyFont="1" applyFill="1" applyAlignment="1">
      <alignment horizontal="left" vertical="center" wrapText="1"/>
    </xf>
    <xf numFmtId="0" fontId="3" fillId="2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9" fontId="7" fillId="0" borderId="39" xfId="54" applyNumberFormat="1" applyFont="1" applyFill="1" applyBorder="1" applyAlignment="1">
      <alignment horizontal="center" vertical="center" wrapText="1"/>
      <protection/>
    </xf>
    <xf numFmtId="49" fontId="7" fillId="0" borderId="26" xfId="54" applyNumberFormat="1" applyFont="1" applyFill="1" applyBorder="1" applyAlignment="1">
      <alignment horizontal="center" vertical="center" wrapText="1"/>
      <protection/>
    </xf>
    <xf numFmtId="49" fontId="7" fillId="0" borderId="50" xfId="54" applyNumberFormat="1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 wrapText="1"/>
      <protection/>
    </xf>
    <xf numFmtId="0" fontId="7" fillId="0" borderId="26" xfId="54" applyFont="1" applyFill="1" applyBorder="1" applyAlignment="1">
      <alignment horizontal="center" vertical="center" wrapText="1"/>
      <protection/>
    </xf>
    <xf numFmtId="0" fontId="7" fillId="0" borderId="50" xfId="54" applyFont="1" applyFill="1" applyBorder="1" applyAlignment="1">
      <alignment horizontal="center" vertical="center" wrapText="1"/>
      <protection/>
    </xf>
    <xf numFmtId="0" fontId="7" fillId="0" borderId="67" xfId="54" applyFont="1" applyFill="1" applyBorder="1" applyAlignment="1">
      <alignment horizontal="center" vertical="center" wrapText="1"/>
      <protection/>
    </xf>
    <xf numFmtId="0" fontId="7" fillId="0" borderId="68" xfId="54" applyFont="1" applyFill="1" applyBorder="1" applyAlignment="1">
      <alignment horizontal="center" vertical="center" wrapText="1"/>
      <protection/>
    </xf>
    <xf numFmtId="0" fontId="8" fillId="0" borderId="69" xfId="54" applyFont="1" applyFill="1" applyBorder="1" applyAlignment="1">
      <alignment horizontal="center" vertical="center" wrapText="1"/>
      <protection/>
    </xf>
    <xf numFmtId="0" fontId="8" fillId="0" borderId="62" xfId="54" applyFont="1" applyFill="1" applyBorder="1" applyAlignment="1">
      <alignment horizontal="center" vertical="center" wrapText="1"/>
      <protection/>
    </xf>
    <xf numFmtId="2" fontId="7" fillId="0" borderId="42" xfId="45" applyNumberFormat="1" applyFont="1" applyFill="1" applyBorder="1" applyAlignment="1">
      <alignment horizontal="center" vertical="center" wrapText="1"/>
    </xf>
    <xf numFmtId="2" fontId="7" fillId="0" borderId="70" xfId="45" applyNumberFormat="1" applyFont="1" applyFill="1" applyBorder="1" applyAlignment="1">
      <alignment horizontal="center" vertical="center" wrapText="1"/>
    </xf>
    <xf numFmtId="0" fontId="7" fillId="25" borderId="69" xfId="54" applyFont="1" applyFill="1" applyBorder="1" applyAlignment="1">
      <alignment horizontal="center" vertical="center" wrapText="1"/>
      <protection/>
    </xf>
    <xf numFmtId="0" fontId="7" fillId="25" borderId="13" xfId="54" applyFont="1" applyFill="1" applyBorder="1" applyAlignment="1">
      <alignment horizontal="center" vertical="center" wrapText="1"/>
      <protection/>
    </xf>
    <xf numFmtId="0" fontId="7" fillId="25" borderId="62" xfId="54" applyFont="1" applyFill="1" applyBorder="1" applyAlignment="1">
      <alignment horizontal="center" vertical="center" wrapText="1"/>
      <protection/>
    </xf>
    <xf numFmtId="0" fontId="7" fillId="0" borderId="42" xfId="54" applyFont="1" applyFill="1" applyBorder="1" applyAlignment="1">
      <alignment horizontal="center" vertical="center" wrapText="1"/>
      <protection/>
    </xf>
    <xf numFmtId="0" fontId="7" fillId="0" borderId="70" xfId="54" applyFont="1" applyFill="1" applyBorder="1" applyAlignment="1">
      <alignment horizontal="center" vertical="center" wrapText="1"/>
      <protection/>
    </xf>
    <xf numFmtId="0" fontId="7" fillId="0" borderId="69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49" fontId="3" fillId="0" borderId="39" xfId="54" applyNumberFormat="1" applyFont="1" applyFill="1" applyBorder="1" applyAlignment="1">
      <alignment horizontal="center" vertical="center" wrapText="1"/>
      <protection/>
    </xf>
    <xf numFmtId="49" fontId="3" fillId="0" borderId="50" xfId="54" applyNumberFormat="1" applyFont="1" applyFill="1" applyBorder="1" applyAlignment="1">
      <alignment horizontal="center" vertical="center" wrapText="1"/>
      <protection/>
    </xf>
    <xf numFmtId="0" fontId="3" fillId="0" borderId="39" xfId="54" applyFont="1" applyFill="1" applyBorder="1" applyAlignment="1">
      <alignment horizontal="center" vertical="center" wrapText="1"/>
      <protection/>
    </xf>
    <xf numFmtId="0" fontId="3" fillId="0" borderId="50" xfId="54" applyFont="1" applyFill="1" applyBorder="1" applyAlignment="1">
      <alignment horizontal="center" vertical="center" wrapText="1"/>
      <protection/>
    </xf>
    <xf numFmtId="0" fontId="3" fillId="25" borderId="69" xfId="54" applyFont="1" applyFill="1" applyBorder="1" applyAlignment="1">
      <alignment horizontal="center" vertical="center" wrapText="1"/>
      <protection/>
    </xf>
    <xf numFmtId="0" fontId="3" fillId="25" borderId="62" xfId="54" applyFont="1" applyFill="1" applyBorder="1" applyAlignment="1">
      <alignment horizontal="center" vertical="center" wrapText="1"/>
      <protection/>
    </xf>
    <xf numFmtId="0" fontId="3" fillId="0" borderId="71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73" xfId="54" applyFont="1" applyFill="1" applyBorder="1" applyAlignment="1">
      <alignment horizontal="center" vertical="center" wrapText="1"/>
      <protection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</cellXfs>
  <cellStyles count="52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1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Итого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ительный текст" xfId="57"/>
    <cellStyle name="Предупреждающий текст" xfId="58"/>
    <cellStyle name="Примечание" xfId="59"/>
    <cellStyle name="Проверить ячейку" xfId="60"/>
    <cellStyle name="Percent" xfId="61"/>
    <cellStyle name="Связанная ячейка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zoomScaleSheetLayoutView="100" workbookViewId="0" topLeftCell="D1">
      <selection activeCell="L10" sqref="L10"/>
    </sheetView>
  </sheetViews>
  <sheetFormatPr defaultColWidth="9.125" defaultRowHeight="12.75"/>
  <cols>
    <col min="1" max="1" width="5.375" style="0" customWidth="1"/>
    <col min="2" max="2" width="48.125" style="0" customWidth="1"/>
    <col min="3" max="3" width="15.00390625" style="0" customWidth="1"/>
    <col min="4" max="4" width="11.375" style="0" customWidth="1"/>
    <col min="5" max="6" width="12.00390625" style="0" customWidth="1"/>
    <col min="7" max="7" width="12.125" style="0" customWidth="1"/>
    <col min="8" max="8" width="11.75390625" style="0" customWidth="1"/>
    <col min="9" max="9" width="11.00390625" style="0" customWidth="1"/>
    <col min="10" max="10" width="13.00390625" style="0" customWidth="1"/>
    <col min="12" max="12" width="9.875" style="0" bestFit="1" customWidth="1"/>
    <col min="13" max="13" width="12.125" style="0" customWidth="1"/>
    <col min="14" max="14" width="10.75390625" style="0" customWidth="1"/>
    <col min="15" max="15" width="12.375" style="0" customWidth="1"/>
    <col min="17" max="17" width="10.875" style="0" customWidth="1"/>
    <col min="18" max="18" width="10.00390625" style="0" customWidth="1"/>
    <col min="19" max="19" width="11.875" style="0" customWidth="1"/>
  </cols>
  <sheetData>
    <row r="1" spans="7:19" ht="15.75">
      <c r="G1" s="185"/>
      <c r="H1" s="185"/>
      <c r="I1" s="185"/>
      <c r="J1" s="185"/>
      <c r="O1" s="185" t="s">
        <v>0</v>
      </c>
      <c r="P1" s="185"/>
      <c r="Q1" s="185"/>
      <c r="R1" s="185"/>
      <c r="S1" s="185"/>
    </row>
    <row r="2" spans="7:19" ht="12.75">
      <c r="G2" s="94"/>
      <c r="H2" s="94"/>
      <c r="I2" s="94"/>
      <c r="J2" s="94"/>
      <c r="O2" s="185" t="s">
        <v>147</v>
      </c>
      <c r="P2" s="185"/>
      <c r="Q2" s="185"/>
      <c r="R2" s="185"/>
      <c r="S2" s="185"/>
    </row>
    <row r="3" spans="7:19" ht="48" customHeight="1">
      <c r="G3" s="94"/>
      <c r="H3" s="94"/>
      <c r="I3" s="94"/>
      <c r="J3" s="94"/>
      <c r="O3" s="185"/>
      <c r="P3" s="185"/>
      <c r="Q3" s="185"/>
      <c r="R3" s="185"/>
      <c r="S3" s="185"/>
    </row>
    <row r="6" spans="8:19" ht="21" customHeight="1">
      <c r="H6" s="185"/>
      <c r="I6" s="185"/>
      <c r="J6" s="185"/>
      <c r="O6" s="185" t="s">
        <v>1</v>
      </c>
      <c r="P6" s="185"/>
      <c r="Q6" s="185"/>
      <c r="R6" s="185"/>
      <c r="S6" s="185"/>
    </row>
    <row r="7" spans="8:19" ht="19.5" customHeight="1">
      <c r="H7" s="185"/>
      <c r="I7" s="185"/>
      <c r="J7" s="185"/>
      <c r="O7" s="185" t="s">
        <v>2</v>
      </c>
      <c r="P7" s="185"/>
      <c r="Q7" s="185"/>
      <c r="R7" s="185"/>
      <c r="S7" s="185"/>
    </row>
    <row r="8" spans="8:19" ht="49.5" customHeight="1">
      <c r="H8" s="185"/>
      <c r="I8" s="185"/>
      <c r="J8" s="185"/>
      <c r="O8" s="185"/>
      <c r="P8" s="185"/>
      <c r="Q8" s="185"/>
      <c r="R8" s="185"/>
      <c r="S8" s="185"/>
    </row>
    <row r="9" spans="8:10" ht="3" customHeight="1">
      <c r="H9" s="3"/>
      <c r="I9" s="3"/>
      <c r="J9" s="3"/>
    </row>
    <row r="10" spans="3:10" ht="15.75" customHeight="1">
      <c r="C10" s="186"/>
      <c r="D10" s="186"/>
      <c r="E10" s="186"/>
      <c r="F10" s="186"/>
      <c r="H10" s="3"/>
      <c r="I10" s="3"/>
      <c r="J10" s="3"/>
    </row>
    <row r="11" spans="1:19" ht="13.5" customHeight="1">
      <c r="A11" s="187" t="s">
        <v>3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</row>
    <row r="12" spans="1:19" ht="30.75" customHeight="1">
      <c r="A12" s="187" t="s">
        <v>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</row>
    <row r="13" spans="1:10" ht="12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9" ht="15" customHeight="1">
      <c r="A14" s="194" t="s">
        <v>5</v>
      </c>
      <c r="B14" s="197" t="s">
        <v>6</v>
      </c>
      <c r="C14" s="188" t="s">
        <v>7</v>
      </c>
      <c r="D14" s="189"/>
      <c r="E14" s="189"/>
      <c r="F14" s="189"/>
      <c r="G14" s="189"/>
      <c r="H14" s="189"/>
      <c r="I14" s="189"/>
      <c r="J14" s="206" t="s">
        <v>8</v>
      </c>
      <c r="K14" s="189" t="s">
        <v>9</v>
      </c>
      <c r="L14" s="189"/>
      <c r="M14" s="189"/>
      <c r="N14" s="189"/>
      <c r="O14" s="189"/>
      <c r="P14" s="189"/>
      <c r="Q14" s="189"/>
      <c r="R14" s="206" t="s">
        <v>8</v>
      </c>
      <c r="S14" s="211" t="s">
        <v>10</v>
      </c>
    </row>
    <row r="15" spans="1:19" ht="15.75" customHeight="1">
      <c r="A15" s="195"/>
      <c r="B15" s="198"/>
      <c r="C15" s="200" t="s">
        <v>11</v>
      </c>
      <c r="D15" s="197" t="s">
        <v>12</v>
      </c>
      <c r="E15" s="188" t="s">
        <v>13</v>
      </c>
      <c r="F15" s="189"/>
      <c r="G15" s="202" t="s">
        <v>14</v>
      </c>
      <c r="H15" s="197" t="s">
        <v>15</v>
      </c>
      <c r="I15" s="204" t="s">
        <v>16</v>
      </c>
      <c r="J15" s="207"/>
      <c r="K15" s="209" t="s">
        <v>11</v>
      </c>
      <c r="L15" s="197" t="s">
        <v>12</v>
      </c>
      <c r="M15" s="188" t="s">
        <v>13</v>
      </c>
      <c r="N15" s="189"/>
      <c r="O15" s="202" t="s">
        <v>17</v>
      </c>
      <c r="P15" s="197" t="s">
        <v>15</v>
      </c>
      <c r="Q15" s="204" t="s">
        <v>18</v>
      </c>
      <c r="R15" s="207"/>
      <c r="S15" s="212"/>
    </row>
    <row r="16" spans="1:19" ht="69" customHeight="1">
      <c r="A16" s="196"/>
      <c r="B16" s="199"/>
      <c r="C16" s="201"/>
      <c r="D16" s="199"/>
      <c r="E16" s="52" t="s">
        <v>19</v>
      </c>
      <c r="F16" s="51" t="s">
        <v>20</v>
      </c>
      <c r="G16" s="203"/>
      <c r="H16" s="199"/>
      <c r="I16" s="205"/>
      <c r="J16" s="208"/>
      <c r="K16" s="210"/>
      <c r="L16" s="199"/>
      <c r="M16" s="52" t="s">
        <v>21</v>
      </c>
      <c r="N16" s="51" t="s">
        <v>20</v>
      </c>
      <c r="O16" s="203"/>
      <c r="P16" s="199"/>
      <c r="Q16" s="205"/>
      <c r="R16" s="208"/>
      <c r="S16" s="152"/>
    </row>
    <row r="17" spans="1:19" ht="23.25" customHeight="1">
      <c r="A17" s="53" t="s">
        <v>22</v>
      </c>
      <c r="B17" s="54" t="s">
        <v>23</v>
      </c>
      <c r="C17" s="55">
        <f aca="true" t="shared" si="0" ref="C17:I17">SUM(C18:C27)</f>
        <v>0</v>
      </c>
      <c r="D17" s="55">
        <f t="shared" si="0"/>
        <v>85893</v>
      </c>
      <c r="E17" s="55">
        <f t="shared" si="0"/>
        <v>11061.17624</v>
      </c>
      <c r="F17" s="55">
        <f t="shared" si="0"/>
        <v>0</v>
      </c>
      <c r="G17" s="55">
        <f t="shared" si="0"/>
        <v>0</v>
      </c>
      <c r="H17" s="55">
        <f t="shared" si="0"/>
        <v>0</v>
      </c>
      <c r="I17" s="55">
        <f t="shared" si="0"/>
        <v>30370.79566</v>
      </c>
      <c r="J17" s="136">
        <f>SUM(C17:I17)</f>
        <v>127324.9719</v>
      </c>
      <c r="K17" s="55">
        <f aca="true" t="shared" si="1" ref="K17:Q17">SUM(K18:K27)</f>
        <v>0</v>
      </c>
      <c r="L17" s="55">
        <f t="shared" si="1"/>
        <v>0</v>
      </c>
      <c r="M17" s="55">
        <f t="shared" si="1"/>
        <v>5578.17624</v>
      </c>
      <c r="N17" s="55">
        <f t="shared" si="1"/>
        <v>0</v>
      </c>
      <c r="O17" s="55">
        <f t="shared" si="1"/>
        <v>0</v>
      </c>
      <c r="P17" s="55">
        <f t="shared" si="1"/>
        <v>0</v>
      </c>
      <c r="Q17" s="55">
        <f t="shared" si="1"/>
        <v>177.223</v>
      </c>
      <c r="R17" s="136">
        <f>SUM(K17:Q17)</f>
        <v>5755.39924</v>
      </c>
      <c r="S17" s="163">
        <f aca="true" t="shared" si="2" ref="S17:S31">J17-R17</f>
        <v>121569.57266</v>
      </c>
    </row>
    <row r="18" spans="1:19" ht="55.5" customHeight="1">
      <c r="A18" s="56" t="s">
        <v>24</v>
      </c>
      <c r="B18" s="57" t="s">
        <v>25</v>
      </c>
      <c r="C18" s="58"/>
      <c r="D18" s="59"/>
      <c r="E18" s="59"/>
      <c r="F18" s="59"/>
      <c r="G18" s="59"/>
      <c r="H18" s="60"/>
      <c r="I18" s="137">
        <v>15543.79566</v>
      </c>
      <c r="J18" s="138">
        <f aca="true" t="shared" si="3" ref="J18:J27">C18+D18+E18+F18+G18+H18+I18</f>
        <v>15543.79566</v>
      </c>
      <c r="K18" s="85"/>
      <c r="L18" s="85"/>
      <c r="M18" s="85"/>
      <c r="N18" s="85"/>
      <c r="O18" s="85"/>
      <c r="P18" s="85"/>
      <c r="Q18" s="164"/>
      <c r="R18" s="140">
        <f aca="true" t="shared" si="4" ref="R18:R27">K18+L18+M18+N18+O18+P18+Q18</f>
        <v>0</v>
      </c>
      <c r="S18" s="165">
        <f t="shared" si="2"/>
        <v>15543.79566</v>
      </c>
    </row>
    <row r="19" spans="1:19" ht="57" customHeight="1">
      <c r="A19" s="56" t="s">
        <v>26</v>
      </c>
      <c r="B19" s="61" t="s">
        <v>27</v>
      </c>
      <c r="C19" s="64"/>
      <c r="D19" s="65"/>
      <c r="E19" s="65"/>
      <c r="F19" s="65"/>
      <c r="G19" s="65"/>
      <c r="H19" s="65"/>
      <c r="I19" s="139">
        <v>349.6</v>
      </c>
      <c r="J19" s="140">
        <f t="shared" si="3"/>
        <v>349.6</v>
      </c>
      <c r="K19" s="85"/>
      <c r="L19" s="85"/>
      <c r="M19" s="85"/>
      <c r="N19" s="85"/>
      <c r="O19" s="85"/>
      <c r="P19" s="85"/>
      <c r="Q19" s="164">
        <v>3.75</v>
      </c>
      <c r="R19" s="140">
        <f t="shared" si="4"/>
        <v>3.75</v>
      </c>
      <c r="S19" s="166">
        <f t="shared" si="2"/>
        <v>345.85</v>
      </c>
    </row>
    <row r="20" spans="1:19" ht="93" customHeight="1">
      <c r="A20" s="56" t="s">
        <v>28</v>
      </c>
      <c r="B20" s="61" t="s">
        <v>29</v>
      </c>
      <c r="C20" s="64"/>
      <c r="D20" s="65"/>
      <c r="E20" s="65"/>
      <c r="F20" s="65"/>
      <c r="G20" s="65"/>
      <c r="H20" s="65"/>
      <c r="I20" s="139">
        <v>12012.4</v>
      </c>
      <c r="J20" s="140">
        <f t="shared" si="3"/>
        <v>12012.4</v>
      </c>
      <c r="K20" s="85"/>
      <c r="L20" s="85"/>
      <c r="M20" s="85"/>
      <c r="N20" s="85"/>
      <c r="O20" s="85"/>
      <c r="P20" s="85"/>
      <c r="Q20" s="164"/>
      <c r="R20" s="140">
        <f t="shared" si="4"/>
        <v>0</v>
      </c>
      <c r="S20" s="166">
        <f t="shared" si="2"/>
        <v>12012.4</v>
      </c>
    </row>
    <row r="21" spans="1:19" ht="93.75" customHeight="1">
      <c r="A21" s="56" t="s">
        <v>30</v>
      </c>
      <c r="B21" s="61" t="s">
        <v>31</v>
      </c>
      <c r="C21" s="64"/>
      <c r="D21" s="65"/>
      <c r="E21" s="65"/>
      <c r="F21" s="65"/>
      <c r="G21" s="65"/>
      <c r="H21" s="65"/>
      <c r="I21" s="139">
        <v>830</v>
      </c>
      <c r="J21" s="140">
        <f t="shared" si="3"/>
        <v>830</v>
      </c>
      <c r="K21" s="85"/>
      <c r="L21" s="85"/>
      <c r="M21" s="85"/>
      <c r="N21" s="85"/>
      <c r="O21" s="85"/>
      <c r="P21" s="85"/>
      <c r="Q21" s="164"/>
      <c r="R21" s="140">
        <f t="shared" si="4"/>
        <v>0</v>
      </c>
      <c r="S21" s="166">
        <f t="shared" si="2"/>
        <v>830</v>
      </c>
    </row>
    <row r="22" spans="1:19" ht="66" customHeight="1">
      <c r="A22" s="56" t="s">
        <v>32</v>
      </c>
      <c r="B22" s="61" t="s">
        <v>33</v>
      </c>
      <c r="C22" s="64"/>
      <c r="D22" s="65">
        <v>54133</v>
      </c>
      <c r="E22" s="65">
        <v>3455</v>
      </c>
      <c r="F22" s="65"/>
      <c r="G22" s="65"/>
      <c r="H22" s="65"/>
      <c r="I22" s="139"/>
      <c r="J22" s="140">
        <f t="shared" si="3"/>
        <v>57588</v>
      </c>
      <c r="K22" s="85"/>
      <c r="L22" s="85"/>
      <c r="M22" s="85"/>
      <c r="N22" s="85"/>
      <c r="O22" s="85"/>
      <c r="P22" s="85"/>
      <c r="Q22" s="164"/>
      <c r="R22" s="140">
        <f t="shared" si="4"/>
        <v>0</v>
      </c>
      <c r="S22" s="166">
        <f t="shared" si="2"/>
        <v>57588</v>
      </c>
    </row>
    <row r="23" spans="1:19" ht="66.75" customHeight="1">
      <c r="A23" s="56" t="s">
        <v>34</v>
      </c>
      <c r="B23" s="66" t="s">
        <v>35</v>
      </c>
      <c r="C23" s="64"/>
      <c r="D23" s="65">
        <v>31760</v>
      </c>
      <c r="E23" s="65">
        <v>2028</v>
      </c>
      <c r="F23" s="65"/>
      <c r="G23" s="65"/>
      <c r="H23" s="65"/>
      <c r="I23" s="139"/>
      <c r="J23" s="140">
        <f t="shared" si="3"/>
        <v>33788</v>
      </c>
      <c r="K23" s="85"/>
      <c r="L23" s="85"/>
      <c r="M23" s="85"/>
      <c r="N23" s="85"/>
      <c r="O23" s="85"/>
      <c r="P23" s="85"/>
      <c r="Q23" s="164"/>
      <c r="R23" s="140">
        <f t="shared" si="4"/>
        <v>0</v>
      </c>
      <c r="S23" s="166">
        <f t="shared" si="2"/>
        <v>33788</v>
      </c>
    </row>
    <row r="24" spans="1:19" ht="55.5" customHeight="1">
      <c r="A24" s="56" t="s">
        <v>36</v>
      </c>
      <c r="B24" s="67" t="s">
        <v>37</v>
      </c>
      <c r="C24" s="68"/>
      <c r="D24" s="69"/>
      <c r="E24" s="69"/>
      <c r="F24" s="69"/>
      <c r="G24" s="69"/>
      <c r="H24" s="69"/>
      <c r="I24" s="141">
        <v>173.5</v>
      </c>
      <c r="J24" s="140">
        <f t="shared" si="3"/>
        <v>173.5</v>
      </c>
      <c r="K24" s="85"/>
      <c r="L24" s="85"/>
      <c r="M24" s="85"/>
      <c r="N24" s="85"/>
      <c r="O24" s="85"/>
      <c r="P24" s="85"/>
      <c r="Q24" s="164">
        <v>173.473</v>
      </c>
      <c r="R24" s="140">
        <f t="shared" si="4"/>
        <v>173.473</v>
      </c>
      <c r="S24" s="166">
        <f t="shared" si="2"/>
        <v>0.026999999999986812</v>
      </c>
    </row>
    <row r="25" spans="1:19" ht="57" customHeight="1">
      <c r="A25" s="56" t="s">
        <v>38</v>
      </c>
      <c r="B25" s="70" t="s">
        <v>39</v>
      </c>
      <c r="C25" s="71"/>
      <c r="D25" s="72"/>
      <c r="E25" s="72"/>
      <c r="F25" s="72"/>
      <c r="G25" s="72"/>
      <c r="H25" s="72"/>
      <c r="I25" s="142">
        <v>1444</v>
      </c>
      <c r="J25" s="140">
        <f t="shared" si="3"/>
        <v>1444</v>
      </c>
      <c r="K25" s="85"/>
      <c r="L25" s="85"/>
      <c r="M25" s="85"/>
      <c r="N25" s="85"/>
      <c r="O25" s="85"/>
      <c r="P25" s="85"/>
      <c r="Q25" s="164"/>
      <c r="R25" s="140">
        <f t="shared" si="4"/>
        <v>0</v>
      </c>
      <c r="S25" s="167">
        <f t="shared" si="2"/>
        <v>1444</v>
      </c>
    </row>
    <row r="26" spans="1:19" ht="69.75" customHeight="1">
      <c r="A26" s="73" t="s">
        <v>40</v>
      </c>
      <c r="B26" s="74" t="s">
        <v>41</v>
      </c>
      <c r="C26" s="68"/>
      <c r="D26" s="75"/>
      <c r="E26" s="76">
        <v>5578.17624</v>
      </c>
      <c r="F26" s="76"/>
      <c r="G26" s="76"/>
      <c r="H26" s="76"/>
      <c r="I26" s="143"/>
      <c r="J26" s="140">
        <f aca="true" t="shared" si="5" ref="J26:J31">C26+D26+E26+F26+G26+H26+I26</f>
        <v>5578.17624</v>
      </c>
      <c r="K26" s="100"/>
      <c r="L26" s="100"/>
      <c r="M26" s="144">
        <v>5578.17624</v>
      </c>
      <c r="N26" s="100"/>
      <c r="O26" s="100"/>
      <c r="P26" s="100"/>
      <c r="Q26" s="164"/>
      <c r="R26" s="140">
        <f t="shared" si="4"/>
        <v>5578.17624</v>
      </c>
      <c r="S26" s="166">
        <f t="shared" si="2"/>
        <v>0</v>
      </c>
    </row>
    <row r="27" spans="1:19" ht="60" customHeight="1">
      <c r="A27" s="56" t="s">
        <v>42</v>
      </c>
      <c r="B27" s="61" t="s">
        <v>43</v>
      </c>
      <c r="C27" s="68"/>
      <c r="D27" s="75"/>
      <c r="E27" s="76"/>
      <c r="F27" s="76"/>
      <c r="G27" s="76"/>
      <c r="H27" s="76"/>
      <c r="I27" s="143">
        <v>17.5</v>
      </c>
      <c r="J27" s="140">
        <f t="shared" si="3"/>
        <v>17.5</v>
      </c>
      <c r="K27" s="85"/>
      <c r="L27" s="85"/>
      <c r="M27" s="85"/>
      <c r="N27" s="85"/>
      <c r="O27" s="85"/>
      <c r="P27" s="85"/>
      <c r="Q27" s="164"/>
      <c r="R27" s="140">
        <f t="shared" si="4"/>
        <v>0</v>
      </c>
      <c r="S27" s="168">
        <f t="shared" si="2"/>
        <v>17.5</v>
      </c>
    </row>
    <row r="28" spans="1:19" ht="23.25" customHeight="1">
      <c r="A28" s="53" t="s">
        <v>44</v>
      </c>
      <c r="B28" s="54" t="s">
        <v>45</v>
      </c>
      <c r="C28" s="77">
        <f aca="true" t="shared" si="6" ref="C28:I28">C29</f>
        <v>0</v>
      </c>
      <c r="D28" s="77">
        <f t="shared" si="6"/>
        <v>39914.5</v>
      </c>
      <c r="E28" s="77">
        <f t="shared" si="6"/>
        <v>0</v>
      </c>
      <c r="F28" s="77">
        <f t="shared" si="6"/>
        <v>0</v>
      </c>
      <c r="G28" s="77">
        <f t="shared" si="6"/>
        <v>0</v>
      </c>
      <c r="H28" s="77">
        <f t="shared" si="6"/>
        <v>0</v>
      </c>
      <c r="I28" s="77">
        <f t="shared" si="6"/>
        <v>0</v>
      </c>
      <c r="J28" s="136">
        <f>SUM(C28:I28)</f>
        <v>39914.5</v>
      </c>
      <c r="K28" s="77">
        <f aca="true" t="shared" si="7" ref="K28:Q28">K29</f>
        <v>0</v>
      </c>
      <c r="L28" s="77">
        <f t="shared" si="7"/>
        <v>0</v>
      </c>
      <c r="M28" s="77">
        <f t="shared" si="7"/>
        <v>0</v>
      </c>
      <c r="N28" s="77">
        <f t="shared" si="7"/>
        <v>0</v>
      </c>
      <c r="O28" s="77">
        <f t="shared" si="7"/>
        <v>0</v>
      </c>
      <c r="P28" s="77">
        <f t="shared" si="7"/>
        <v>0</v>
      </c>
      <c r="Q28" s="77">
        <f t="shared" si="7"/>
        <v>0</v>
      </c>
      <c r="R28" s="136">
        <f>SUM(K28:Q28)</f>
        <v>0</v>
      </c>
      <c r="S28" s="163">
        <f t="shared" si="2"/>
        <v>39914.5</v>
      </c>
    </row>
    <row r="29" spans="1:19" ht="72" customHeight="1">
      <c r="A29" s="78" t="s">
        <v>46</v>
      </c>
      <c r="B29" s="79" t="s">
        <v>47</v>
      </c>
      <c r="C29" s="80"/>
      <c r="D29" s="81">
        <v>39914.5</v>
      </c>
      <c r="E29" s="81"/>
      <c r="F29" s="82"/>
      <c r="G29" s="82"/>
      <c r="H29" s="82"/>
      <c r="I29" s="145"/>
      <c r="J29" s="146">
        <f t="shared" si="5"/>
        <v>39914.5</v>
      </c>
      <c r="K29" s="80"/>
      <c r="L29" s="81"/>
      <c r="M29" s="81"/>
      <c r="N29" s="82"/>
      <c r="O29" s="82"/>
      <c r="P29" s="82"/>
      <c r="Q29" s="145"/>
      <c r="R29" s="140">
        <f aca="true" t="shared" si="8" ref="R29:R51">K29+L29+M29+N29+O29+P29+Q29</f>
        <v>0</v>
      </c>
      <c r="S29" s="169">
        <f t="shared" si="2"/>
        <v>39914.5</v>
      </c>
    </row>
    <row r="30" spans="1:19" ht="23.25" customHeight="1">
      <c r="A30" s="53" t="s">
        <v>48</v>
      </c>
      <c r="B30" s="54" t="s">
        <v>49</v>
      </c>
      <c r="C30" s="55">
        <f aca="true" t="shared" si="9" ref="C30:I30">C31</f>
        <v>0</v>
      </c>
      <c r="D30" s="55">
        <f t="shared" si="9"/>
        <v>9400</v>
      </c>
      <c r="E30" s="55">
        <f t="shared" si="9"/>
        <v>600</v>
      </c>
      <c r="F30" s="55">
        <f t="shared" si="9"/>
        <v>0</v>
      </c>
      <c r="G30" s="55">
        <f t="shared" si="9"/>
        <v>0</v>
      </c>
      <c r="H30" s="55">
        <f t="shared" si="9"/>
        <v>0</v>
      </c>
      <c r="I30" s="77">
        <f t="shared" si="9"/>
        <v>0</v>
      </c>
      <c r="J30" s="136">
        <f aca="true" t="shared" si="10" ref="J30:J49">C30+D30+E30+F30+G30+H30+I30</f>
        <v>10000</v>
      </c>
      <c r="K30" s="55">
        <f aca="true" t="shared" si="11" ref="K30:Q30">K31</f>
        <v>0</v>
      </c>
      <c r="L30" s="55">
        <f t="shared" si="11"/>
        <v>0</v>
      </c>
      <c r="M30" s="55">
        <f t="shared" si="11"/>
        <v>0</v>
      </c>
      <c r="N30" s="55">
        <f t="shared" si="11"/>
        <v>0</v>
      </c>
      <c r="O30" s="55">
        <f t="shared" si="11"/>
        <v>0</v>
      </c>
      <c r="P30" s="55">
        <f t="shared" si="11"/>
        <v>0</v>
      </c>
      <c r="Q30" s="77">
        <f t="shared" si="11"/>
        <v>0</v>
      </c>
      <c r="R30" s="136">
        <f t="shared" si="8"/>
        <v>0</v>
      </c>
      <c r="S30" s="163">
        <f t="shared" si="2"/>
        <v>10000</v>
      </c>
    </row>
    <row r="31" spans="1:19" ht="18" customHeight="1">
      <c r="A31" s="53" t="s">
        <v>50</v>
      </c>
      <c r="B31" s="54" t="s">
        <v>51</v>
      </c>
      <c r="C31" s="55">
        <f aca="true" t="shared" si="12" ref="C31:I31">C32</f>
        <v>0</v>
      </c>
      <c r="D31" s="55">
        <f t="shared" si="12"/>
        <v>9400</v>
      </c>
      <c r="E31" s="55">
        <f t="shared" si="12"/>
        <v>600</v>
      </c>
      <c r="F31" s="55">
        <f t="shared" si="12"/>
        <v>0</v>
      </c>
      <c r="G31" s="55">
        <f t="shared" si="12"/>
        <v>0</v>
      </c>
      <c r="H31" s="55">
        <f t="shared" si="12"/>
        <v>0</v>
      </c>
      <c r="I31" s="77">
        <f t="shared" si="12"/>
        <v>0</v>
      </c>
      <c r="J31" s="136">
        <f t="shared" si="5"/>
        <v>10000</v>
      </c>
      <c r="K31" s="55">
        <f aca="true" t="shared" si="13" ref="K31:Q31">K32</f>
        <v>0</v>
      </c>
      <c r="L31" s="55">
        <f t="shared" si="13"/>
        <v>0</v>
      </c>
      <c r="M31" s="55">
        <f t="shared" si="13"/>
        <v>0</v>
      </c>
      <c r="N31" s="55">
        <f t="shared" si="13"/>
        <v>0</v>
      </c>
      <c r="O31" s="55">
        <f t="shared" si="13"/>
        <v>0</v>
      </c>
      <c r="P31" s="55">
        <f t="shared" si="13"/>
        <v>0</v>
      </c>
      <c r="Q31" s="77">
        <f t="shared" si="13"/>
        <v>0</v>
      </c>
      <c r="R31" s="136">
        <f t="shared" si="8"/>
        <v>0</v>
      </c>
      <c r="S31" s="163">
        <f t="shared" si="2"/>
        <v>10000</v>
      </c>
    </row>
    <row r="32" spans="1:19" ht="84" customHeight="1">
      <c r="A32" s="78" t="s">
        <v>52</v>
      </c>
      <c r="B32" s="83" t="s">
        <v>53</v>
      </c>
      <c r="C32" s="84"/>
      <c r="D32" s="59">
        <v>9400</v>
      </c>
      <c r="E32" s="59">
        <v>600</v>
      </c>
      <c r="F32" s="85"/>
      <c r="G32" s="85"/>
      <c r="H32" s="85"/>
      <c r="I32" s="147"/>
      <c r="J32" s="148">
        <f t="shared" si="10"/>
        <v>10000</v>
      </c>
      <c r="K32" s="84"/>
      <c r="L32" s="59"/>
      <c r="M32" s="59"/>
      <c r="N32" s="85"/>
      <c r="O32" s="85"/>
      <c r="P32" s="85"/>
      <c r="Q32" s="147"/>
      <c r="R32" s="148">
        <f t="shared" si="8"/>
        <v>0</v>
      </c>
      <c r="S32" s="169">
        <f aca="true" t="shared" si="14" ref="S32:S49">J32-R32</f>
        <v>10000</v>
      </c>
    </row>
    <row r="33" spans="1:19" ht="24.75" customHeight="1">
      <c r="A33" s="53" t="s">
        <v>54</v>
      </c>
      <c r="B33" s="54" t="s">
        <v>55</v>
      </c>
      <c r="C33" s="55">
        <f aca="true" t="shared" si="15" ref="C33:I33">SUM(C34:C49)</f>
        <v>0</v>
      </c>
      <c r="D33" s="55">
        <f t="shared" si="15"/>
        <v>0</v>
      </c>
      <c r="E33" s="55">
        <f t="shared" si="15"/>
        <v>15895.46817</v>
      </c>
      <c r="F33" s="55">
        <f t="shared" si="15"/>
        <v>0</v>
      </c>
      <c r="G33" s="55">
        <f t="shared" si="15"/>
        <v>0</v>
      </c>
      <c r="H33" s="55">
        <f t="shared" si="15"/>
        <v>0</v>
      </c>
      <c r="I33" s="55">
        <f t="shared" si="15"/>
        <v>0</v>
      </c>
      <c r="J33" s="136">
        <f t="shared" si="10"/>
        <v>15895.46817</v>
      </c>
      <c r="K33" s="55">
        <f aca="true" t="shared" si="16" ref="K33:Q33">SUM(K34:K49)</f>
        <v>0</v>
      </c>
      <c r="L33" s="55">
        <f t="shared" si="16"/>
        <v>0</v>
      </c>
      <c r="M33" s="55">
        <f t="shared" si="16"/>
        <v>1450.10231</v>
      </c>
      <c r="N33" s="55">
        <f t="shared" si="16"/>
        <v>0</v>
      </c>
      <c r="O33" s="55">
        <f t="shared" si="16"/>
        <v>0</v>
      </c>
      <c r="P33" s="55">
        <f t="shared" si="16"/>
        <v>0</v>
      </c>
      <c r="Q33" s="55">
        <f t="shared" si="16"/>
        <v>0</v>
      </c>
      <c r="R33" s="136">
        <f t="shared" si="8"/>
        <v>1450.10231</v>
      </c>
      <c r="S33" s="163">
        <f t="shared" si="14"/>
        <v>14445.36586</v>
      </c>
    </row>
    <row r="34" spans="1:19" ht="69" customHeight="1">
      <c r="A34" s="78" t="s">
        <v>56</v>
      </c>
      <c r="B34" s="86" t="s">
        <v>57</v>
      </c>
      <c r="C34" s="87"/>
      <c r="D34" s="82"/>
      <c r="E34" s="82">
        <v>4777</v>
      </c>
      <c r="F34" s="82"/>
      <c r="G34" s="88"/>
      <c r="H34" s="89"/>
      <c r="I34" s="145"/>
      <c r="J34" s="149">
        <f t="shared" si="10"/>
        <v>4777</v>
      </c>
      <c r="K34" s="85"/>
      <c r="L34" s="85"/>
      <c r="M34" s="150">
        <v>1276.70231</v>
      </c>
      <c r="N34" s="85"/>
      <c r="O34" s="85"/>
      <c r="P34" s="85"/>
      <c r="Q34" s="164"/>
      <c r="R34" s="149">
        <f t="shared" si="8"/>
        <v>1276.70231</v>
      </c>
      <c r="S34" s="166">
        <f t="shared" si="14"/>
        <v>3500.2976900000003</v>
      </c>
    </row>
    <row r="35" spans="1:19" ht="69" customHeight="1">
      <c r="A35" s="90" t="s">
        <v>58</v>
      </c>
      <c r="B35" s="91" t="s">
        <v>59</v>
      </c>
      <c r="C35" s="64"/>
      <c r="D35" s="92"/>
      <c r="E35" s="92">
        <v>1700</v>
      </c>
      <c r="F35" s="92"/>
      <c r="G35" s="93"/>
      <c r="H35" s="93"/>
      <c r="I35" s="151"/>
      <c r="J35" s="146">
        <f t="shared" si="10"/>
        <v>1700</v>
      </c>
      <c r="K35" s="85"/>
      <c r="L35" s="85"/>
      <c r="M35" s="85"/>
      <c r="N35" s="85"/>
      <c r="O35" s="85"/>
      <c r="P35" s="85"/>
      <c r="Q35" s="164"/>
      <c r="R35" s="146">
        <f t="shared" si="8"/>
        <v>0</v>
      </c>
      <c r="S35" s="166">
        <f t="shared" si="14"/>
        <v>1700</v>
      </c>
    </row>
    <row r="36" spans="1:19" ht="109.5" customHeight="1">
      <c r="A36" s="90" t="s">
        <v>60</v>
      </c>
      <c r="B36" s="61" t="s">
        <v>61</v>
      </c>
      <c r="C36" s="64"/>
      <c r="D36" s="92"/>
      <c r="E36" s="92">
        <v>1102.14031</v>
      </c>
      <c r="F36" s="92"/>
      <c r="G36" s="93"/>
      <c r="H36" s="93"/>
      <c r="I36" s="151"/>
      <c r="J36" s="146">
        <f t="shared" si="10"/>
        <v>1102.14031</v>
      </c>
      <c r="K36" s="85"/>
      <c r="L36" s="153"/>
      <c r="M36" s="85"/>
      <c r="N36" s="85"/>
      <c r="O36" s="85"/>
      <c r="P36" s="85"/>
      <c r="Q36" s="164"/>
      <c r="R36" s="146">
        <f t="shared" si="8"/>
        <v>0</v>
      </c>
      <c r="S36" s="166">
        <f t="shared" si="14"/>
        <v>1102.14031</v>
      </c>
    </row>
    <row r="37" spans="1:19" ht="55.5" customHeight="1">
      <c r="A37" s="90" t="s">
        <v>62</v>
      </c>
      <c r="B37" s="61" t="s">
        <v>63</v>
      </c>
      <c r="C37" s="64"/>
      <c r="D37" s="92"/>
      <c r="E37" s="92">
        <v>4583.52786</v>
      </c>
      <c r="F37" s="92"/>
      <c r="G37" s="93"/>
      <c r="H37" s="93"/>
      <c r="I37" s="151"/>
      <c r="J37" s="146">
        <f t="shared" si="10"/>
        <v>4583.52786</v>
      </c>
      <c r="K37" s="85"/>
      <c r="L37" s="85"/>
      <c r="M37" s="85"/>
      <c r="N37" s="85"/>
      <c r="O37" s="85"/>
      <c r="P37" s="85"/>
      <c r="Q37" s="164"/>
      <c r="R37" s="146">
        <f t="shared" si="8"/>
        <v>0</v>
      </c>
      <c r="S37" s="166">
        <f t="shared" si="14"/>
        <v>4583.52786</v>
      </c>
    </row>
    <row r="38" spans="1:19" ht="118.5" customHeight="1">
      <c r="A38" s="90" t="s">
        <v>64</v>
      </c>
      <c r="B38" s="96" t="s">
        <v>65</v>
      </c>
      <c r="C38" s="97"/>
      <c r="D38" s="98"/>
      <c r="E38" s="92">
        <v>3000</v>
      </c>
      <c r="F38" s="92"/>
      <c r="G38" s="93"/>
      <c r="H38" s="93"/>
      <c r="I38" s="151"/>
      <c r="J38" s="146">
        <f t="shared" si="10"/>
        <v>3000</v>
      </c>
      <c r="K38" s="85"/>
      <c r="L38" s="85"/>
      <c r="M38" s="85"/>
      <c r="N38" s="85"/>
      <c r="O38" s="85"/>
      <c r="P38" s="85"/>
      <c r="Q38" s="164"/>
      <c r="R38" s="146">
        <f t="shared" si="8"/>
        <v>0</v>
      </c>
      <c r="S38" s="166">
        <f t="shared" si="14"/>
        <v>3000</v>
      </c>
    </row>
    <row r="39" spans="1:19" ht="84.75" customHeight="1">
      <c r="A39" s="90" t="s">
        <v>66</v>
      </c>
      <c r="B39" s="70" t="s">
        <v>67</v>
      </c>
      <c r="C39" s="99"/>
      <c r="D39" s="100"/>
      <c r="E39" s="100">
        <v>16.8</v>
      </c>
      <c r="F39" s="100"/>
      <c r="G39" s="93"/>
      <c r="H39" s="93"/>
      <c r="I39" s="154"/>
      <c r="J39" s="140">
        <f t="shared" si="10"/>
        <v>16.8</v>
      </c>
      <c r="K39" s="85"/>
      <c r="L39" s="85"/>
      <c r="M39" s="85"/>
      <c r="N39" s="85"/>
      <c r="O39" s="85"/>
      <c r="P39" s="85"/>
      <c r="Q39" s="164"/>
      <c r="R39" s="140">
        <f t="shared" si="8"/>
        <v>0</v>
      </c>
      <c r="S39" s="167">
        <f t="shared" si="14"/>
        <v>16.8</v>
      </c>
    </row>
    <row r="40" spans="1:19" ht="123" customHeight="1">
      <c r="A40" s="90" t="s">
        <v>68</v>
      </c>
      <c r="B40" s="74" t="s">
        <v>69</v>
      </c>
      <c r="C40" s="64"/>
      <c r="D40" s="92"/>
      <c r="E40" s="92">
        <v>500</v>
      </c>
      <c r="F40" s="92"/>
      <c r="G40" s="93"/>
      <c r="H40" s="93"/>
      <c r="I40" s="151"/>
      <c r="J40" s="146">
        <f t="shared" si="10"/>
        <v>500</v>
      </c>
      <c r="K40" s="100"/>
      <c r="L40" s="100"/>
      <c r="M40" s="155">
        <v>135</v>
      </c>
      <c r="N40" s="100"/>
      <c r="O40" s="100"/>
      <c r="P40" s="100"/>
      <c r="Q40" s="164"/>
      <c r="R40" s="146">
        <f t="shared" si="8"/>
        <v>135</v>
      </c>
      <c r="S40" s="166">
        <f t="shared" si="14"/>
        <v>365</v>
      </c>
    </row>
    <row r="41" spans="1:19" ht="84" customHeight="1">
      <c r="A41" s="90" t="s">
        <v>70</v>
      </c>
      <c r="B41" s="74" t="s">
        <v>71</v>
      </c>
      <c r="C41" s="64"/>
      <c r="D41" s="92"/>
      <c r="E41" s="92">
        <v>24</v>
      </c>
      <c r="F41" s="92"/>
      <c r="G41" s="93"/>
      <c r="H41" s="93"/>
      <c r="I41" s="151"/>
      <c r="J41" s="146">
        <f t="shared" si="10"/>
        <v>24</v>
      </c>
      <c r="K41" s="85"/>
      <c r="L41" s="85"/>
      <c r="M41" s="150">
        <v>7.2</v>
      </c>
      <c r="N41" s="85"/>
      <c r="O41" s="85"/>
      <c r="P41" s="85"/>
      <c r="Q41" s="164"/>
      <c r="R41" s="146">
        <f t="shared" si="8"/>
        <v>7.2</v>
      </c>
      <c r="S41" s="166">
        <f t="shared" si="14"/>
        <v>16.8</v>
      </c>
    </row>
    <row r="42" spans="1:19" ht="94.5" customHeight="1">
      <c r="A42" s="90" t="s">
        <v>72</v>
      </c>
      <c r="B42" s="74" t="s">
        <v>73</v>
      </c>
      <c r="C42" s="64"/>
      <c r="D42" s="92"/>
      <c r="E42" s="92">
        <v>24</v>
      </c>
      <c r="F42" s="92"/>
      <c r="G42" s="93"/>
      <c r="H42" s="93"/>
      <c r="I42" s="151"/>
      <c r="J42" s="146">
        <f t="shared" si="10"/>
        <v>24</v>
      </c>
      <c r="K42" s="85"/>
      <c r="L42" s="85"/>
      <c r="M42" s="150">
        <v>7.2</v>
      </c>
      <c r="N42" s="85"/>
      <c r="O42" s="85"/>
      <c r="P42" s="85"/>
      <c r="Q42" s="164"/>
      <c r="R42" s="146">
        <f t="shared" si="8"/>
        <v>7.2</v>
      </c>
      <c r="S42" s="166">
        <f t="shared" si="14"/>
        <v>16.8</v>
      </c>
    </row>
    <row r="43" spans="1:19" ht="82.5" customHeight="1">
      <c r="A43" s="90" t="s">
        <v>74</v>
      </c>
      <c r="B43" s="74" t="s">
        <v>75</v>
      </c>
      <c r="C43" s="64"/>
      <c r="D43" s="92"/>
      <c r="E43" s="92">
        <v>24</v>
      </c>
      <c r="F43" s="92"/>
      <c r="G43" s="93"/>
      <c r="H43" s="93"/>
      <c r="I43" s="151"/>
      <c r="J43" s="146">
        <f t="shared" si="10"/>
        <v>24</v>
      </c>
      <c r="K43" s="85"/>
      <c r="L43" s="85"/>
      <c r="M43" s="85"/>
      <c r="N43" s="85"/>
      <c r="O43" s="85"/>
      <c r="P43" s="85"/>
      <c r="Q43" s="164"/>
      <c r="R43" s="146">
        <f t="shared" si="8"/>
        <v>0</v>
      </c>
      <c r="S43" s="166">
        <f t="shared" si="14"/>
        <v>24</v>
      </c>
    </row>
    <row r="44" spans="1:19" ht="81.75" customHeight="1">
      <c r="A44" s="90" t="s">
        <v>76</v>
      </c>
      <c r="B44" s="74" t="s">
        <v>77</v>
      </c>
      <c r="C44" s="64"/>
      <c r="D44" s="92"/>
      <c r="E44" s="92">
        <v>24</v>
      </c>
      <c r="F44" s="92"/>
      <c r="G44" s="101"/>
      <c r="H44" s="102"/>
      <c r="I44" s="151"/>
      <c r="J44" s="146">
        <f t="shared" si="10"/>
        <v>24</v>
      </c>
      <c r="K44" s="85"/>
      <c r="L44" s="85"/>
      <c r="M44" s="85"/>
      <c r="N44" s="85"/>
      <c r="O44" s="85"/>
      <c r="P44" s="85"/>
      <c r="Q44" s="164"/>
      <c r="R44" s="146">
        <f t="shared" si="8"/>
        <v>0</v>
      </c>
      <c r="S44" s="166">
        <f t="shared" si="14"/>
        <v>24</v>
      </c>
    </row>
    <row r="45" spans="1:19" ht="96" customHeight="1">
      <c r="A45" s="90" t="s">
        <v>78</v>
      </c>
      <c r="B45" s="74" t="s">
        <v>79</v>
      </c>
      <c r="C45" s="64"/>
      <c r="D45" s="92"/>
      <c r="E45" s="92">
        <v>24</v>
      </c>
      <c r="F45" s="92"/>
      <c r="G45" s="101"/>
      <c r="H45" s="102"/>
      <c r="I45" s="151"/>
      <c r="J45" s="146">
        <f t="shared" si="10"/>
        <v>24</v>
      </c>
      <c r="K45" s="85"/>
      <c r="L45" s="85"/>
      <c r="M45" s="85"/>
      <c r="N45" s="85"/>
      <c r="O45" s="85"/>
      <c r="P45" s="85"/>
      <c r="Q45" s="164"/>
      <c r="R45" s="146">
        <f t="shared" si="8"/>
        <v>0</v>
      </c>
      <c r="S45" s="166">
        <f t="shared" si="14"/>
        <v>24</v>
      </c>
    </row>
    <row r="46" spans="1:19" ht="123" customHeight="1">
      <c r="A46" s="90" t="s">
        <v>80</v>
      </c>
      <c r="B46" s="74" t="s">
        <v>81</v>
      </c>
      <c r="C46" s="64"/>
      <c r="D46" s="92"/>
      <c r="E46" s="92">
        <v>24</v>
      </c>
      <c r="F46" s="92"/>
      <c r="G46" s="101"/>
      <c r="H46" s="102"/>
      <c r="I46" s="151"/>
      <c r="J46" s="146">
        <f t="shared" si="10"/>
        <v>24</v>
      </c>
      <c r="K46" s="85"/>
      <c r="L46" s="85"/>
      <c r="M46" s="150">
        <v>6</v>
      </c>
      <c r="N46" s="85"/>
      <c r="O46" s="85"/>
      <c r="P46" s="85"/>
      <c r="Q46" s="164"/>
      <c r="R46" s="146">
        <f t="shared" si="8"/>
        <v>6</v>
      </c>
      <c r="S46" s="166">
        <f t="shared" si="14"/>
        <v>18</v>
      </c>
    </row>
    <row r="47" spans="1:19" ht="120.75" customHeight="1">
      <c r="A47" s="90" t="s">
        <v>82</v>
      </c>
      <c r="B47" s="74" t="s">
        <v>83</v>
      </c>
      <c r="C47" s="64"/>
      <c r="D47" s="92"/>
      <c r="E47" s="92">
        <v>24</v>
      </c>
      <c r="F47" s="92"/>
      <c r="G47" s="101"/>
      <c r="H47" s="102"/>
      <c r="I47" s="151"/>
      <c r="J47" s="146">
        <f t="shared" si="10"/>
        <v>24</v>
      </c>
      <c r="K47" s="85"/>
      <c r="L47" s="85"/>
      <c r="M47" s="150">
        <v>6</v>
      </c>
      <c r="N47" s="85"/>
      <c r="O47" s="85"/>
      <c r="P47" s="85"/>
      <c r="Q47" s="164"/>
      <c r="R47" s="146">
        <f t="shared" si="8"/>
        <v>6</v>
      </c>
      <c r="S47" s="166">
        <f t="shared" si="14"/>
        <v>18</v>
      </c>
    </row>
    <row r="48" spans="1:19" ht="108" customHeight="1">
      <c r="A48" s="90" t="s">
        <v>84</v>
      </c>
      <c r="B48" s="70" t="s">
        <v>85</v>
      </c>
      <c r="C48" s="99"/>
      <c r="D48" s="100"/>
      <c r="E48" s="100">
        <v>24</v>
      </c>
      <c r="F48" s="100"/>
      <c r="G48" s="103"/>
      <c r="H48" s="93"/>
      <c r="I48" s="154"/>
      <c r="J48" s="140">
        <f t="shared" si="10"/>
        <v>24</v>
      </c>
      <c r="K48" s="85"/>
      <c r="L48" s="85"/>
      <c r="M48" s="150">
        <v>6</v>
      </c>
      <c r="N48" s="85"/>
      <c r="O48" s="85"/>
      <c r="P48" s="85"/>
      <c r="Q48" s="164"/>
      <c r="R48" s="140">
        <f t="shared" si="8"/>
        <v>6</v>
      </c>
      <c r="S48" s="167">
        <f t="shared" si="14"/>
        <v>18</v>
      </c>
    </row>
    <row r="49" spans="1:19" ht="132" customHeight="1">
      <c r="A49" s="90" t="s">
        <v>86</v>
      </c>
      <c r="B49" s="74" t="s">
        <v>87</v>
      </c>
      <c r="C49" s="64"/>
      <c r="D49" s="92"/>
      <c r="E49" s="92">
        <v>24</v>
      </c>
      <c r="F49" s="92"/>
      <c r="G49" s="101"/>
      <c r="H49" s="102"/>
      <c r="I49" s="151"/>
      <c r="J49" s="146">
        <f t="shared" si="10"/>
        <v>24</v>
      </c>
      <c r="K49" s="100"/>
      <c r="L49" s="100"/>
      <c r="M49" s="155">
        <v>6</v>
      </c>
      <c r="N49" s="100"/>
      <c r="O49" s="100"/>
      <c r="P49" s="100"/>
      <c r="Q49" s="164"/>
      <c r="R49" s="146">
        <f t="shared" si="8"/>
        <v>6</v>
      </c>
      <c r="S49" s="166">
        <f t="shared" si="14"/>
        <v>18</v>
      </c>
    </row>
    <row r="50" spans="1:19" ht="33" customHeight="1">
      <c r="A50" s="104" t="s">
        <v>88</v>
      </c>
      <c r="B50" s="105" t="s">
        <v>89</v>
      </c>
      <c r="C50" s="55">
        <f aca="true" t="shared" si="17" ref="C50:I50">C51</f>
        <v>0</v>
      </c>
      <c r="D50" s="55">
        <f t="shared" si="17"/>
        <v>5603.6</v>
      </c>
      <c r="E50" s="55">
        <f t="shared" si="17"/>
        <v>358</v>
      </c>
      <c r="F50" s="55">
        <f t="shared" si="17"/>
        <v>0</v>
      </c>
      <c r="G50" s="55">
        <f t="shared" si="17"/>
        <v>0</v>
      </c>
      <c r="H50" s="55">
        <f t="shared" si="17"/>
        <v>0</v>
      </c>
      <c r="I50" s="55">
        <f t="shared" si="17"/>
        <v>0</v>
      </c>
      <c r="J50" s="136">
        <f>C50+D50+E50+F50+G50+H50+I50</f>
        <v>5961.6</v>
      </c>
      <c r="K50" s="55">
        <f aca="true" t="shared" si="18" ref="K50:Q50">K51</f>
        <v>0</v>
      </c>
      <c r="L50" s="55">
        <f t="shared" si="18"/>
        <v>0</v>
      </c>
      <c r="M50" s="55">
        <f t="shared" si="18"/>
        <v>0</v>
      </c>
      <c r="N50" s="55">
        <f t="shared" si="18"/>
        <v>0</v>
      </c>
      <c r="O50" s="55">
        <f t="shared" si="18"/>
        <v>0</v>
      </c>
      <c r="P50" s="55">
        <f t="shared" si="18"/>
        <v>0</v>
      </c>
      <c r="Q50" s="55">
        <f t="shared" si="18"/>
        <v>0</v>
      </c>
      <c r="R50" s="136">
        <f t="shared" si="8"/>
        <v>0</v>
      </c>
      <c r="S50" s="163">
        <f aca="true" t="shared" si="19" ref="S50:S59">J50-R50</f>
        <v>5961.6</v>
      </c>
    </row>
    <row r="51" spans="1:19" ht="81.75" customHeight="1">
      <c r="A51" s="106" t="s">
        <v>90</v>
      </c>
      <c r="B51" s="107" t="s">
        <v>91</v>
      </c>
      <c r="C51" s="108"/>
      <c r="D51" s="109">
        <v>5603.6</v>
      </c>
      <c r="E51" s="109">
        <v>358</v>
      </c>
      <c r="F51" s="109"/>
      <c r="G51" s="109"/>
      <c r="H51" s="109"/>
      <c r="I51" s="156"/>
      <c r="J51" s="136">
        <f>C51+D51+E51+F51+G51+H51+I51</f>
        <v>5961.6</v>
      </c>
      <c r="K51" s="108"/>
      <c r="L51" s="109"/>
      <c r="M51" s="109"/>
      <c r="N51" s="109"/>
      <c r="O51" s="109"/>
      <c r="P51" s="109"/>
      <c r="Q51" s="156"/>
      <c r="R51" s="136">
        <f t="shared" si="8"/>
        <v>0</v>
      </c>
      <c r="S51" s="163">
        <f t="shared" si="19"/>
        <v>5961.6</v>
      </c>
    </row>
    <row r="52" spans="1:19" ht="72" customHeight="1">
      <c r="A52" s="104" t="s">
        <v>92</v>
      </c>
      <c r="B52" s="54" t="s">
        <v>93</v>
      </c>
      <c r="C52" s="55">
        <f aca="true" t="shared" si="20" ref="C52:I52">C53</f>
        <v>889.7</v>
      </c>
      <c r="D52" s="55">
        <f t="shared" si="20"/>
        <v>3998.4</v>
      </c>
      <c r="E52" s="55">
        <f t="shared" si="20"/>
        <v>1034</v>
      </c>
      <c r="F52" s="55">
        <f t="shared" si="20"/>
        <v>0</v>
      </c>
      <c r="G52" s="55">
        <f t="shared" si="20"/>
        <v>0</v>
      </c>
      <c r="H52" s="55">
        <f t="shared" si="20"/>
        <v>0</v>
      </c>
      <c r="I52" s="55">
        <f t="shared" si="20"/>
        <v>0</v>
      </c>
      <c r="J52" s="136">
        <f>C52+D52+E52+F52+G52+H52+I52</f>
        <v>5922.1</v>
      </c>
      <c r="K52" s="55">
        <f aca="true" t="shared" si="21" ref="K52:Q52">K53</f>
        <v>0</v>
      </c>
      <c r="L52" s="55">
        <f t="shared" si="21"/>
        <v>0</v>
      </c>
      <c r="M52" s="55">
        <f t="shared" si="21"/>
        <v>0</v>
      </c>
      <c r="N52" s="55">
        <f t="shared" si="21"/>
        <v>0</v>
      </c>
      <c r="O52" s="55">
        <f t="shared" si="21"/>
        <v>0</v>
      </c>
      <c r="P52" s="55">
        <f t="shared" si="21"/>
        <v>0</v>
      </c>
      <c r="Q52" s="55">
        <f t="shared" si="21"/>
        <v>0</v>
      </c>
      <c r="R52" s="136">
        <f aca="true" t="shared" si="22" ref="R52:R66">K52+L52+M52+N52+O52+P52+Q52</f>
        <v>0</v>
      </c>
      <c r="S52" s="163">
        <f t="shared" si="19"/>
        <v>5922.1</v>
      </c>
    </row>
    <row r="53" spans="1:19" ht="45" customHeight="1">
      <c r="A53" s="110" t="s">
        <v>94</v>
      </c>
      <c r="B53" s="111" t="s">
        <v>95</v>
      </c>
      <c r="C53" s="112">
        <v>889.7</v>
      </c>
      <c r="D53" s="113">
        <v>3998.4</v>
      </c>
      <c r="E53" s="113">
        <v>1034</v>
      </c>
      <c r="F53" s="113"/>
      <c r="G53" s="113"/>
      <c r="H53" s="113"/>
      <c r="I53" s="157"/>
      <c r="J53" s="136">
        <f aca="true" t="shared" si="23" ref="J53:J60">C53+D53+E53+F53+G53+H53+I53</f>
        <v>5922.1</v>
      </c>
      <c r="K53" s="85"/>
      <c r="L53" s="85"/>
      <c r="M53" s="85"/>
      <c r="N53" s="85"/>
      <c r="O53" s="85"/>
      <c r="P53" s="85"/>
      <c r="Q53" s="164"/>
      <c r="R53" s="136">
        <f t="shared" si="22"/>
        <v>0</v>
      </c>
      <c r="S53" s="170">
        <f t="shared" si="19"/>
        <v>5922.1</v>
      </c>
    </row>
    <row r="54" spans="1:19" ht="57" customHeight="1">
      <c r="A54" s="104" t="s">
        <v>96</v>
      </c>
      <c r="B54" s="105" t="s">
        <v>97</v>
      </c>
      <c r="C54" s="55">
        <f aca="true" t="shared" si="24" ref="C54:I54">C55</f>
        <v>85000</v>
      </c>
      <c r="D54" s="55">
        <f t="shared" si="24"/>
        <v>0</v>
      </c>
      <c r="E54" s="55">
        <f t="shared" si="24"/>
        <v>2000</v>
      </c>
      <c r="F54" s="55">
        <f t="shared" si="24"/>
        <v>0</v>
      </c>
      <c r="G54" s="55">
        <f t="shared" si="24"/>
        <v>0</v>
      </c>
      <c r="H54" s="55">
        <f t="shared" si="24"/>
        <v>0</v>
      </c>
      <c r="I54" s="55">
        <f t="shared" si="24"/>
        <v>0</v>
      </c>
      <c r="J54" s="136">
        <f t="shared" si="23"/>
        <v>87000</v>
      </c>
      <c r="K54" s="55">
        <f aca="true" t="shared" si="25" ref="K54:Q54">K55</f>
        <v>0</v>
      </c>
      <c r="L54" s="55">
        <f t="shared" si="25"/>
        <v>0</v>
      </c>
      <c r="M54" s="55">
        <f t="shared" si="25"/>
        <v>0</v>
      </c>
      <c r="N54" s="55">
        <f t="shared" si="25"/>
        <v>0</v>
      </c>
      <c r="O54" s="55">
        <f t="shared" si="25"/>
        <v>0</v>
      </c>
      <c r="P54" s="55">
        <f t="shared" si="25"/>
        <v>0</v>
      </c>
      <c r="Q54" s="55">
        <f t="shared" si="25"/>
        <v>0</v>
      </c>
      <c r="R54" s="136">
        <f t="shared" si="22"/>
        <v>0</v>
      </c>
      <c r="S54" s="163">
        <f t="shared" si="19"/>
        <v>87000</v>
      </c>
    </row>
    <row r="55" spans="1:19" ht="58.5" customHeight="1">
      <c r="A55" s="114" t="s">
        <v>98</v>
      </c>
      <c r="B55" s="115" t="s">
        <v>99</v>
      </c>
      <c r="C55" s="116">
        <v>85000</v>
      </c>
      <c r="D55" s="117"/>
      <c r="E55" s="117">
        <v>2000</v>
      </c>
      <c r="F55" s="117"/>
      <c r="G55" s="117"/>
      <c r="H55" s="117"/>
      <c r="I55" s="158"/>
      <c r="J55" s="136">
        <f t="shared" si="23"/>
        <v>87000</v>
      </c>
      <c r="K55" s="85"/>
      <c r="L55" s="85"/>
      <c r="M55" s="85"/>
      <c r="N55" s="85"/>
      <c r="O55" s="85"/>
      <c r="P55" s="85"/>
      <c r="Q55" s="164"/>
      <c r="R55" s="136">
        <f t="shared" si="22"/>
        <v>0</v>
      </c>
      <c r="S55" s="170">
        <f t="shared" si="19"/>
        <v>87000</v>
      </c>
    </row>
    <row r="56" spans="1:19" ht="108.75" customHeight="1">
      <c r="A56" s="104" t="s">
        <v>100</v>
      </c>
      <c r="B56" s="105" t="s">
        <v>101</v>
      </c>
      <c r="C56" s="55">
        <f aca="true" t="shared" si="26" ref="C56:I56">C57</f>
        <v>0</v>
      </c>
      <c r="D56" s="55">
        <v>912</v>
      </c>
      <c r="E56" s="55">
        <v>0</v>
      </c>
      <c r="F56" s="55">
        <f t="shared" si="26"/>
        <v>0</v>
      </c>
      <c r="G56" s="55">
        <f t="shared" si="26"/>
        <v>0</v>
      </c>
      <c r="H56" s="55">
        <f t="shared" si="26"/>
        <v>0</v>
      </c>
      <c r="I56" s="55">
        <f t="shared" si="26"/>
        <v>0</v>
      </c>
      <c r="J56" s="136">
        <f t="shared" si="23"/>
        <v>912</v>
      </c>
      <c r="K56" s="55">
        <f aca="true" t="shared" si="27" ref="K56:Q56">K57</f>
        <v>0</v>
      </c>
      <c r="L56" s="55">
        <f t="shared" si="27"/>
        <v>0</v>
      </c>
      <c r="M56" s="55">
        <f t="shared" si="27"/>
        <v>0</v>
      </c>
      <c r="N56" s="55">
        <f t="shared" si="27"/>
        <v>0</v>
      </c>
      <c r="O56" s="55">
        <f t="shared" si="27"/>
        <v>0</v>
      </c>
      <c r="P56" s="55">
        <f t="shared" si="27"/>
        <v>0</v>
      </c>
      <c r="Q56" s="55">
        <f t="shared" si="27"/>
        <v>0</v>
      </c>
      <c r="R56" s="136">
        <f t="shared" si="22"/>
        <v>0</v>
      </c>
      <c r="S56" s="163">
        <f t="shared" si="19"/>
        <v>912</v>
      </c>
    </row>
    <row r="57" spans="1:19" ht="126" customHeight="1">
      <c r="A57" s="118" t="s">
        <v>102</v>
      </c>
      <c r="B57" s="115" t="s">
        <v>103</v>
      </c>
      <c r="C57" s="119"/>
      <c r="D57" s="119">
        <v>912</v>
      </c>
      <c r="E57" s="120"/>
      <c r="F57" s="119"/>
      <c r="G57" s="119"/>
      <c r="H57" s="119"/>
      <c r="I57" s="159"/>
      <c r="J57" s="136">
        <f t="shared" si="23"/>
        <v>912</v>
      </c>
      <c r="K57" s="85"/>
      <c r="L57" s="85"/>
      <c r="M57" s="85"/>
      <c r="N57" s="85"/>
      <c r="O57" s="85"/>
      <c r="P57" s="85"/>
      <c r="Q57" s="164"/>
      <c r="R57" s="136">
        <f t="shared" si="22"/>
        <v>0</v>
      </c>
      <c r="S57" s="170">
        <f t="shared" si="19"/>
        <v>912</v>
      </c>
    </row>
    <row r="58" spans="1:19" ht="97.5" customHeight="1">
      <c r="A58" s="121" t="s">
        <v>104</v>
      </c>
      <c r="B58" s="122" t="s">
        <v>105</v>
      </c>
      <c r="C58" s="123">
        <f aca="true" t="shared" si="28" ref="C58:I58">C59</f>
        <v>3413.9</v>
      </c>
      <c r="D58" s="123">
        <f t="shared" si="28"/>
        <v>0</v>
      </c>
      <c r="E58" s="123">
        <f t="shared" si="28"/>
        <v>0</v>
      </c>
      <c r="F58" s="123">
        <f t="shared" si="28"/>
        <v>0</v>
      </c>
      <c r="G58" s="123">
        <f t="shared" si="28"/>
        <v>0</v>
      </c>
      <c r="H58" s="123">
        <f t="shared" si="28"/>
        <v>0</v>
      </c>
      <c r="I58" s="123">
        <f t="shared" si="28"/>
        <v>0</v>
      </c>
      <c r="J58" s="136">
        <f t="shared" si="23"/>
        <v>3413.9</v>
      </c>
      <c r="K58" s="123">
        <f aca="true" t="shared" si="29" ref="K58:Q58">K59</f>
        <v>0</v>
      </c>
      <c r="L58" s="123">
        <f t="shared" si="29"/>
        <v>0</v>
      </c>
      <c r="M58" s="123">
        <f t="shared" si="29"/>
        <v>0</v>
      </c>
      <c r="N58" s="123">
        <f t="shared" si="29"/>
        <v>0</v>
      </c>
      <c r="O58" s="123">
        <f t="shared" si="29"/>
        <v>0</v>
      </c>
      <c r="P58" s="123">
        <f t="shared" si="29"/>
        <v>0</v>
      </c>
      <c r="Q58" s="123">
        <f t="shared" si="29"/>
        <v>0</v>
      </c>
      <c r="R58" s="136">
        <f t="shared" si="22"/>
        <v>0</v>
      </c>
      <c r="S58" s="163">
        <f t="shared" si="19"/>
        <v>3413.9</v>
      </c>
    </row>
    <row r="59" spans="1:19" ht="73.5" customHeight="1">
      <c r="A59" s="124" t="s">
        <v>106</v>
      </c>
      <c r="B59" s="125" t="s">
        <v>107</v>
      </c>
      <c r="C59" s="126">
        <v>3413.9</v>
      </c>
      <c r="D59" s="126"/>
      <c r="E59" s="127"/>
      <c r="F59" s="128"/>
      <c r="G59" s="128"/>
      <c r="H59" s="128"/>
      <c r="I59" s="160"/>
      <c r="J59" s="136">
        <f t="shared" si="23"/>
        <v>3413.9</v>
      </c>
      <c r="K59" s="117"/>
      <c r="L59" s="117"/>
      <c r="M59" s="117"/>
      <c r="N59" s="117"/>
      <c r="O59" s="117"/>
      <c r="P59" s="117"/>
      <c r="Q59" s="171"/>
      <c r="R59" s="136">
        <f t="shared" si="22"/>
        <v>0</v>
      </c>
      <c r="S59" s="170">
        <f t="shared" si="19"/>
        <v>3413.9</v>
      </c>
    </row>
    <row r="60" spans="1:19" ht="27" customHeight="1">
      <c r="A60" s="121" t="s">
        <v>108</v>
      </c>
      <c r="B60" s="54" t="s">
        <v>109</v>
      </c>
      <c r="C60" s="123">
        <f aca="true" t="shared" si="30" ref="C60:I60">SUM(C61:C65)</f>
        <v>0</v>
      </c>
      <c r="D60" s="123">
        <f t="shared" si="30"/>
        <v>0</v>
      </c>
      <c r="E60" s="123">
        <f t="shared" si="30"/>
        <v>3616.8606</v>
      </c>
      <c r="F60" s="123">
        <f t="shared" si="30"/>
        <v>0</v>
      </c>
      <c r="G60" s="123">
        <f t="shared" si="30"/>
        <v>0</v>
      </c>
      <c r="H60" s="123">
        <f t="shared" si="30"/>
        <v>0</v>
      </c>
      <c r="I60" s="123">
        <f t="shared" si="30"/>
        <v>0</v>
      </c>
      <c r="J60" s="136">
        <f t="shared" si="23"/>
        <v>3616.8606</v>
      </c>
      <c r="K60" s="123">
        <f aca="true" t="shared" si="31" ref="K60:Q60">SUM(K61:K65)</f>
        <v>0</v>
      </c>
      <c r="L60" s="123">
        <f t="shared" si="31"/>
        <v>0</v>
      </c>
      <c r="M60" s="123">
        <f t="shared" si="31"/>
        <v>90</v>
      </c>
      <c r="N60" s="123">
        <f t="shared" si="31"/>
        <v>0</v>
      </c>
      <c r="O60" s="123">
        <f t="shared" si="31"/>
        <v>0</v>
      </c>
      <c r="P60" s="123">
        <f t="shared" si="31"/>
        <v>0</v>
      </c>
      <c r="Q60" s="123">
        <f t="shared" si="31"/>
        <v>0</v>
      </c>
      <c r="R60" s="136">
        <f t="shared" si="22"/>
        <v>90</v>
      </c>
      <c r="S60" s="163">
        <f aca="true" t="shared" si="32" ref="S60:S66">J60-R60</f>
        <v>3526.8606</v>
      </c>
    </row>
    <row r="61" spans="1:19" ht="81" customHeight="1">
      <c r="A61" s="129" t="s">
        <v>110</v>
      </c>
      <c r="B61" s="130" t="s">
        <v>111</v>
      </c>
      <c r="C61" s="131"/>
      <c r="D61" s="131"/>
      <c r="E61" s="132">
        <v>267.48</v>
      </c>
      <c r="F61" s="133"/>
      <c r="G61" s="133"/>
      <c r="H61" s="133"/>
      <c r="I61" s="161"/>
      <c r="J61" s="149">
        <f>C61+D61+E61+F61+G61+H61+I61</f>
        <v>267.48</v>
      </c>
      <c r="K61" s="82"/>
      <c r="L61" s="82"/>
      <c r="M61" s="82"/>
      <c r="N61" s="82"/>
      <c r="O61" s="82"/>
      <c r="P61" s="82"/>
      <c r="Q61" s="172"/>
      <c r="R61" s="149">
        <f t="shared" si="22"/>
        <v>0</v>
      </c>
      <c r="S61" s="173">
        <f t="shared" si="32"/>
        <v>267.48</v>
      </c>
    </row>
    <row r="62" spans="1:19" ht="156" customHeight="1">
      <c r="A62" s="134" t="s">
        <v>112</v>
      </c>
      <c r="B62" s="91" t="s">
        <v>113</v>
      </c>
      <c r="C62" s="98"/>
      <c r="D62" s="98"/>
      <c r="E62" s="92">
        <v>808.5462</v>
      </c>
      <c r="F62" s="135"/>
      <c r="G62" s="135"/>
      <c r="H62" s="135"/>
      <c r="I62" s="162"/>
      <c r="J62" s="146">
        <f>C62+D62+E62+F62+G62+H62+I62</f>
        <v>808.5462</v>
      </c>
      <c r="K62" s="85"/>
      <c r="L62" s="85"/>
      <c r="M62" s="150">
        <v>24</v>
      </c>
      <c r="N62" s="85"/>
      <c r="O62" s="85"/>
      <c r="P62" s="85"/>
      <c r="Q62" s="164"/>
      <c r="R62" s="146">
        <f t="shared" si="22"/>
        <v>24</v>
      </c>
      <c r="S62" s="174">
        <f t="shared" si="32"/>
        <v>784.5462</v>
      </c>
    </row>
    <row r="63" spans="1:19" ht="157.5" customHeight="1">
      <c r="A63" s="134" t="s">
        <v>114</v>
      </c>
      <c r="B63" s="91" t="s">
        <v>115</v>
      </c>
      <c r="C63" s="98"/>
      <c r="D63" s="98"/>
      <c r="E63" s="92">
        <v>486.7905</v>
      </c>
      <c r="F63" s="135"/>
      <c r="G63" s="135"/>
      <c r="H63" s="135"/>
      <c r="I63" s="162"/>
      <c r="J63" s="146">
        <f>C63+D63+E63+F63+G63+H63+I63</f>
        <v>486.7905</v>
      </c>
      <c r="K63" s="85"/>
      <c r="L63" s="85"/>
      <c r="M63" s="150">
        <v>24</v>
      </c>
      <c r="N63" s="85"/>
      <c r="O63" s="85"/>
      <c r="P63" s="85"/>
      <c r="Q63" s="164"/>
      <c r="R63" s="146">
        <f t="shared" si="22"/>
        <v>24</v>
      </c>
      <c r="S63" s="174">
        <f t="shared" si="32"/>
        <v>462.7905</v>
      </c>
    </row>
    <row r="64" spans="1:19" ht="144.75" customHeight="1">
      <c r="A64" s="134" t="s">
        <v>116</v>
      </c>
      <c r="B64" s="91" t="s">
        <v>117</v>
      </c>
      <c r="C64" s="98"/>
      <c r="D64" s="98"/>
      <c r="E64" s="92">
        <v>1076.0007</v>
      </c>
      <c r="F64" s="135"/>
      <c r="G64" s="135"/>
      <c r="H64" s="135"/>
      <c r="I64" s="162"/>
      <c r="J64" s="146">
        <f>C64+D64+E64+F64+G64+H64+I64</f>
        <v>1076.0007</v>
      </c>
      <c r="K64" s="85"/>
      <c r="L64" s="85"/>
      <c r="M64" s="150">
        <v>21</v>
      </c>
      <c r="N64" s="85"/>
      <c r="O64" s="85"/>
      <c r="P64" s="85"/>
      <c r="Q64" s="164"/>
      <c r="R64" s="146">
        <f t="shared" si="22"/>
        <v>21</v>
      </c>
      <c r="S64" s="174">
        <f t="shared" si="32"/>
        <v>1055.0007</v>
      </c>
    </row>
    <row r="65" spans="1:19" ht="157.5" customHeight="1">
      <c r="A65" s="134" t="s">
        <v>118</v>
      </c>
      <c r="B65" s="175" t="s">
        <v>119</v>
      </c>
      <c r="C65" s="98"/>
      <c r="D65" s="98"/>
      <c r="E65" s="92">
        <v>978.0432</v>
      </c>
      <c r="F65" s="135"/>
      <c r="G65" s="135"/>
      <c r="H65" s="135"/>
      <c r="I65" s="162"/>
      <c r="J65" s="146">
        <f>C65+D65+E65+F65+G65+H65+I65</f>
        <v>978.0432</v>
      </c>
      <c r="K65" s="85"/>
      <c r="L65" s="85"/>
      <c r="M65" s="150">
        <v>21</v>
      </c>
      <c r="N65" s="85"/>
      <c r="O65" s="85"/>
      <c r="P65" s="85"/>
      <c r="Q65" s="164"/>
      <c r="R65" s="146">
        <f t="shared" si="22"/>
        <v>21</v>
      </c>
      <c r="S65" s="183">
        <f t="shared" si="32"/>
        <v>957.0432</v>
      </c>
    </row>
    <row r="66" spans="1:19" ht="21" customHeight="1">
      <c r="A66" s="176"/>
      <c r="B66" s="54" t="s">
        <v>120</v>
      </c>
      <c r="C66" s="55">
        <f aca="true" t="shared" si="33" ref="C66:J66">C17+C28+C30+C33+C50+C52+C54+C56+C58+C60</f>
        <v>89303.59999999999</v>
      </c>
      <c r="D66" s="55">
        <f t="shared" si="33"/>
        <v>145721.5</v>
      </c>
      <c r="E66" s="55">
        <f>E17+E28+E30+E33+E50+E52+E54+E56+E58+E60-0.001</f>
        <v>34565.504010000004</v>
      </c>
      <c r="F66" s="55">
        <f t="shared" si="33"/>
        <v>0</v>
      </c>
      <c r="G66" s="55">
        <f t="shared" si="33"/>
        <v>0</v>
      </c>
      <c r="H66" s="55">
        <f t="shared" si="33"/>
        <v>0</v>
      </c>
      <c r="I66" s="55">
        <f t="shared" si="33"/>
        <v>30370.79566</v>
      </c>
      <c r="J66" s="136">
        <f t="shared" si="33"/>
        <v>299961.40067000006</v>
      </c>
      <c r="K66" s="55">
        <f aca="true" t="shared" si="34" ref="K66:Q66">K17+K28+K30+K33+K50+K52+K54+K56+K58+K60</f>
        <v>0</v>
      </c>
      <c r="L66" s="55">
        <f t="shared" si="34"/>
        <v>0</v>
      </c>
      <c r="M66" s="55">
        <f t="shared" si="34"/>
        <v>7118.27855</v>
      </c>
      <c r="N66" s="55">
        <f t="shared" si="34"/>
        <v>0</v>
      </c>
      <c r="O66" s="55">
        <f t="shared" si="34"/>
        <v>0</v>
      </c>
      <c r="P66" s="55">
        <f t="shared" si="34"/>
        <v>0</v>
      </c>
      <c r="Q66" s="55">
        <f t="shared" si="34"/>
        <v>177.223</v>
      </c>
      <c r="R66" s="136">
        <f t="shared" si="22"/>
        <v>7295.50155</v>
      </c>
      <c r="S66" s="184">
        <f t="shared" si="32"/>
        <v>292665.8991200001</v>
      </c>
    </row>
    <row r="67" spans="1:10" s="49" customFormat="1" ht="13.5" customHeight="1">
      <c r="A67" s="177"/>
      <c r="B67" s="178"/>
      <c r="C67" s="179"/>
      <c r="D67" s="179"/>
      <c r="E67" s="179"/>
      <c r="F67" s="179"/>
      <c r="G67" s="179"/>
      <c r="H67" s="179"/>
      <c r="I67" s="179"/>
      <c r="J67" s="179"/>
    </row>
    <row r="68" ht="12.75">
      <c r="B68" s="180"/>
    </row>
    <row r="70" spans="2:8" ht="15.75">
      <c r="B70" s="50" t="s">
        <v>121</v>
      </c>
      <c r="C70" s="29"/>
      <c r="D70" s="29"/>
      <c r="E70" s="29"/>
      <c r="F70" s="30"/>
      <c r="G70" s="30"/>
      <c r="H70" s="30"/>
    </row>
    <row r="71" spans="2:7" ht="15.75">
      <c r="B71" s="27" t="s">
        <v>122</v>
      </c>
      <c r="C71" s="27"/>
      <c r="D71" s="27"/>
      <c r="E71" s="29"/>
      <c r="F71" s="30"/>
      <c r="G71" s="30"/>
    </row>
    <row r="72" spans="2:15" ht="15.75" customHeight="1">
      <c r="B72" s="190" t="s">
        <v>123</v>
      </c>
      <c r="C72" s="190"/>
      <c r="D72" s="190"/>
      <c r="E72" s="190"/>
      <c r="F72" s="30"/>
      <c r="G72" s="30"/>
      <c r="M72" s="191" t="s">
        <v>124</v>
      </c>
      <c r="N72" s="191"/>
      <c r="O72" s="191"/>
    </row>
    <row r="73" spans="2:8" ht="15.75">
      <c r="B73" s="31"/>
      <c r="C73" s="29"/>
      <c r="D73" s="29"/>
      <c r="E73" s="29"/>
      <c r="F73" s="30"/>
      <c r="G73" s="30"/>
      <c r="H73" s="33"/>
    </row>
    <row r="74" spans="2:8" ht="15.75">
      <c r="B74" s="31"/>
      <c r="C74" s="29"/>
      <c r="D74" s="29"/>
      <c r="E74" s="29"/>
      <c r="F74" s="30"/>
      <c r="G74" s="30"/>
      <c r="H74" s="33"/>
    </row>
    <row r="75" spans="2:8" ht="15.75">
      <c r="B75" s="50" t="s">
        <v>125</v>
      </c>
      <c r="C75" s="29"/>
      <c r="D75" s="29"/>
      <c r="E75" s="29"/>
      <c r="F75" s="181"/>
      <c r="G75" s="182"/>
      <c r="H75" s="182"/>
    </row>
    <row r="76" spans="2:14" ht="15.75">
      <c r="B76" s="192" t="s">
        <v>126</v>
      </c>
      <c r="C76" s="192"/>
      <c r="D76" s="192"/>
      <c r="E76" s="192"/>
      <c r="F76" s="181"/>
      <c r="G76" s="182"/>
      <c r="M76" s="193" t="s">
        <v>127</v>
      </c>
      <c r="N76" s="193"/>
    </row>
    <row r="81" ht="12.75">
      <c r="G81" t="s">
        <v>128</v>
      </c>
    </row>
  </sheetData>
  <sheetProtection/>
  <mergeCells count="34">
    <mergeCell ref="H7:J8"/>
    <mergeCell ref="G2:J3"/>
    <mergeCell ref="O2:S3"/>
    <mergeCell ref="O7:S8"/>
    <mergeCell ref="P15:P16"/>
    <mergeCell ref="Q15:Q16"/>
    <mergeCell ref="R14:R16"/>
    <mergeCell ref="S14:S16"/>
    <mergeCell ref="B76:E76"/>
    <mergeCell ref="M76:N76"/>
    <mergeCell ref="A14:A16"/>
    <mergeCell ref="B14:B16"/>
    <mergeCell ref="C15:C16"/>
    <mergeCell ref="D15:D16"/>
    <mergeCell ref="G15:G16"/>
    <mergeCell ref="H15:H16"/>
    <mergeCell ref="I15:I16"/>
    <mergeCell ref="J14:J16"/>
    <mergeCell ref="E15:F15"/>
    <mergeCell ref="M15:N15"/>
    <mergeCell ref="B72:E72"/>
    <mergeCell ref="M72:O72"/>
    <mergeCell ref="K15:K16"/>
    <mergeCell ref="L15:L16"/>
    <mergeCell ref="O15:O16"/>
    <mergeCell ref="C10:F10"/>
    <mergeCell ref="A11:S11"/>
    <mergeCell ref="A12:S12"/>
    <mergeCell ref="C14:I14"/>
    <mergeCell ref="K14:Q14"/>
    <mergeCell ref="G1:J1"/>
    <mergeCell ref="O1:S1"/>
    <mergeCell ref="H6:J6"/>
    <mergeCell ref="O6:S6"/>
  </mergeCells>
  <printOptions/>
  <pageMargins left="0.15694444444444444" right="0.15694444444444444" top="0.275" bottom="0.275" header="0.2361111111111111" footer="0.2361111111111111"/>
  <pageSetup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workbookViewId="0" topLeftCell="A1">
      <selection activeCell="O17" sqref="O17"/>
    </sheetView>
  </sheetViews>
  <sheetFormatPr defaultColWidth="9.125" defaultRowHeight="12.75"/>
  <cols>
    <col min="1" max="1" width="6.00390625" style="1" customWidth="1"/>
    <col min="2" max="2" width="69.625" style="1" customWidth="1"/>
    <col min="3" max="3" width="18.375" style="1" customWidth="1"/>
    <col min="4" max="4" width="16.75390625" style="1" customWidth="1"/>
    <col min="5" max="5" width="18.25390625" style="1" customWidth="1"/>
    <col min="6" max="7" width="14.25390625" style="1" customWidth="1"/>
    <col min="8" max="8" width="12.75390625" style="1" bestFit="1" customWidth="1"/>
    <col min="9" max="9" width="12.875" style="1" bestFit="1" customWidth="1"/>
    <col min="10" max="16384" width="9.125" style="1" customWidth="1"/>
  </cols>
  <sheetData>
    <row r="1" spans="1:5" ht="15.75">
      <c r="A1" s="95"/>
      <c r="B1" s="95"/>
      <c r="C1" s="95"/>
      <c r="D1" s="95"/>
      <c r="E1" s="95"/>
    </row>
    <row r="2" spans="7:9" ht="12.75" customHeight="1">
      <c r="G2" s="185" t="s">
        <v>129</v>
      </c>
      <c r="H2" s="185"/>
      <c r="I2" s="185"/>
    </row>
    <row r="3" spans="7:9" ht="16.5" customHeight="1">
      <c r="G3" s="185"/>
      <c r="H3" s="185"/>
      <c r="I3" s="185"/>
    </row>
    <row r="4" spans="7:9" ht="22.5" customHeight="1">
      <c r="G4" s="185"/>
      <c r="H4" s="185"/>
      <c r="I4" s="185"/>
    </row>
    <row r="5" spans="7:9" ht="22.5" customHeight="1">
      <c r="G5" s="185"/>
      <c r="H5" s="185"/>
      <c r="I5" s="185"/>
    </row>
    <row r="6" spans="7:9" ht="12.75" customHeight="1">
      <c r="G6" s="185"/>
      <c r="H6" s="185"/>
      <c r="I6" s="185"/>
    </row>
    <row r="7" ht="12" customHeight="1"/>
    <row r="8" spans="1:9" ht="31.5" customHeight="1">
      <c r="A8" s="187" t="s">
        <v>130</v>
      </c>
      <c r="B8" s="187"/>
      <c r="C8" s="187"/>
      <c r="D8" s="187"/>
      <c r="E8" s="187"/>
      <c r="F8" s="187"/>
      <c r="G8" s="187"/>
      <c r="H8" s="187"/>
      <c r="I8" s="187"/>
    </row>
    <row r="9" spans="1:5" ht="12" customHeight="1">
      <c r="A9" s="4"/>
      <c r="B9" s="4"/>
      <c r="C9" s="4"/>
      <c r="D9" s="4"/>
      <c r="E9" s="4"/>
    </row>
    <row r="10" spans="1:9" ht="43.5" customHeight="1">
      <c r="A10" s="215" t="s">
        <v>5</v>
      </c>
      <c r="B10" s="217" t="s">
        <v>6</v>
      </c>
      <c r="C10" s="62" t="s">
        <v>7</v>
      </c>
      <c r="D10" s="63"/>
      <c r="E10" s="219" t="s">
        <v>8</v>
      </c>
      <c r="F10" s="62" t="s">
        <v>9</v>
      </c>
      <c r="G10" s="63"/>
      <c r="H10" s="219" t="s">
        <v>8</v>
      </c>
      <c r="I10" s="221" t="s">
        <v>131</v>
      </c>
    </row>
    <row r="11" spans="1:9" ht="45.75" customHeight="1">
      <c r="A11" s="216"/>
      <c r="B11" s="218"/>
      <c r="C11" s="6" t="s">
        <v>12</v>
      </c>
      <c r="D11" s="5" t="s">
        <v>13</v>
      </c>
      <c r="E11" s="220"/>
      <c r="F11" s="6" t="s">
        <v>12</v>
      </c>
      <c r="G11" s="5" t="s">
        <v>13</v>
      </c>
      <c r="H11" s="220"/>
      <c r="I11" s="222"/>
    </row>
    <row r="12" spans="1:9" ht="34.5" customHeight="1">
      <c r="A12" s="7" t="s">
        <v>22</v>
      </c>
      <c r="B12" s="15" t="s">
        <v>132</v>
      </c>
      <c r="C12" s="9">
        <v>370.3</v>
      </c>
      <c r="D12" s="10">
        <v>19.49018</v>
      </c>
      <c r="E12" s="14">
        <f>C12+D12</f>
        <v>389.79018</v>
      </c>
      <c r="F12" s="18"/>
      <c r="G12" s="40"/>
      <c r="H12" s="14">
        <f>F12+G12</f>
        <v>0</v>
      </c>
      <c r="I12" s="38">
        <f>E12-H12</f>
        <v>389.79018</v>
      </c>
    </row>
    <row r="13" spans="1:9" ht="34.5" customHeight="1">
      <c r="A13" s="7" t="s">
        <v>44</v>
      </c>
      <c r="B13" s="15" t="s">
        <v>133</v>
      </c>
      <c r="C13" s="9">
        <v>3246.5</v>
      </c>
      <c r="D13" s="10">
        <v>170.8675</v>
      </c>
      <c r="E13" s="41">
        <f>C13+D13</f>
        <v>3417.3675</v>
      </c>
      <c r="F13" s="42"/>
      <c r="G13" s="43"/>
      <c r="H13" s="14">
        <f>F13+G13</f>
        <v>0</v>
      </c>
      <c r="I13" s="38">
        <f>E13-H13</f>
        <v>3417.3675</v>
      </c>
    </row>
    <row r="14" spans="1:9" ht="34.5" customHeight="1">
      <c r="A14" s="7" t="s">
        <v>48</v>
      </c>
      <c r="B14" s="15" t="s">
        <v>134</v>
      </c>
      <c r="C14" s="9">
        <v>2845.5</v>
      </c>
      <c r="D14" s="10">
        <v>149.7605</v>
      </c>
      <c r="E14" s="41">
        <f>C14+D14</f>
        <v>2995.2605</v>
      </c>
      <c r="F14" s="44"/>
      <c r="G14" s="45"/>
      <c r="H14" s="14">
        <f>F14+G14</f>
        <v>0</v>
      </c>
      <c r="I14" s="38">
        <f>E14-H14</f>
        <v>2995.2605</v>
      </c>
    </row>
    <row r="15" spans="1:9" ht="34.5" customHeight="1">
      <c r="A15" s="7" t="s">
        <v>54</v>
      </c>
      <c r="B15" s="47" t="s">
        <v>135</v>
      </c>
      <c r="C15" s="9">
        <v>3614.3</v>
      </c>
      <c r="D15" s="10">
        <v>190.2295</v>
      </c>
      <c r="E15" s="41">
        <f>C15+D15</f>
        <v>3804.5295</v>
      </c>
      <c r="F15" s="18"/>
      <c r="G15" s="43"/>
      <c r="H15" s="14">
        <f>F15+G15</f>
        <v>0</v>
      </c>
      <c r="I15" s="38">
        <f>E15-H15</f>
        <v>3804.5295</v>
      </c>
    </row>
    <row r="16" spans="1:9" ht="21" customHeight="1">
      <c r="A16" s="20"/>
      <c r="B16" s="21" t="s">
        <v>136</v>
      </c>
      <c r="C16" s="22">
        <f>SUM(C12:C15)</f>
        <v>10076.6</v>
      </c>
      <c r="D16" s="48">
        <f>SUM(D12:D15)</f>
        <v>530.3476800000001</v>
      </c>
      <c r="E16" s="23">
        <f>SUM(C16:D16)</f>
        <v>10606.947680000001</v>
      </c>
      <c r="F16" s="22">
        <f>SUM(F12:F15)</f>
        <v>0</v>
      </c>
      <c r="G16" s="48">
        <f>SUM(G12:G15)</f>
        <v>0</v>
      </c>
      <c r="H16" s="23">
        <f>SUM(F16:G16)</f>
        <v>0</v>
      </c>
      <c r="I16" s="39">
        <f>SUM(I12:I15)</f>
        <v>10606.94768</v>
      </c>
    </row>
    <row r="17" spans="1:5" s="2" customFormat="1" ht="13.5" customHeight="1">
      <c r="A17" s="24"/>
      <c r="B17" s="25"/>
      <c r="C17" s="25"/>
      <c r="D17" s="25"/>
      <c r="E17" s="25"/>
    </row>
    <row r="18" spans="1:6" ht="27" customHeight="1">
      <c r="A18" s="27" t="s">
        <v>121</v>
      </c>
      <c r="B18" s="27"/>
      <c r="C18" s="28"/>
      <c r="D18" s="29"/>
      <c r="E18" s="29"/>
      <c r="F18" s="30"/>
    </row>
    <row r="19" spans="1:5" ht="15.75">
      <c r="A19" s="27" t="s">
        <v>122</v>
      </c>
      <c r="B19" s="27"/>
      <c r="C19" s="27"/>
      <c r="D19" s="27"/>
      <c r="E19" s="29"/>
    </row>
    <row r="20" spans="1:8" ht="15.75">
      <c r="A20" s="192" t="s">
        <v>123</v>
      </c>
      <c r="B20" s="192"/>
      <c r="C20" s="27"/>
      <c r="F20" s="46" t="s">
        <v>137</v>
      </c>
      <c r="G20" s="46"/>
      <c r="H20" s="32"/>
    </row>
    <row r="21" spans="2:6" ht="15.75">
      <c r="B21" s="31"/>
      <c r="C21" s="29"/>
      <c r="D21" s="29"/>
      <c r="E21" s="29"/>
      <c r="F21" s="33"/>
    </row>
    <row r="22" spans="2:6" ht="15.75">
      <c r="B22" s="31"/>
      <c r="C22" s="29"/>
      <c r="D22" s="29"/>
      <c r="E22" s="29"/>
      <c r="F22" s="33"/>
    </row>
    <row r="23" spans="1:12" ht="46.5" customHeight="1">
      <c r="A23" s="213" t="s">
        <v>138</v>
      </c>
      <c r="B23" s="213"/>
      <c r="C23" s="34"/>
      <c r="D23" s="214"/>
      <c r="E23" s="214"/>
      <c r="F23" s="214" t="s">
        <v>127</v>
      </c>
      <c r="G23" s="214"/>
      <c r="H23" s="49"/>
      <c r="I23" s="49"/>
      <c r="J23" s="214"/>
      <c r="K23" s="214"/>
      <c r="L23" s="49"/>
    </row>
    <row r="24" ht="12.75"/>
    <row r="25" spans="2:5" ht="15.75">
      <c r="B25" s="50"/>
      <c r="C25" s="50"/>
      <c r="D25" s="50"/>
      <c r="E25" s="50"/>
    </row>
    <row r="26" spans="2:5" ht="15.75">
      <c r="B26" s="192"/>
      <c r="C26" s="192"/>
      <c r="D26" s="192"/>
      <c r="E26" s="192"/>
    </row>
    <row r="35" spans="3:4" ht="15.75">
      <c r="C35" s="35"/>
      <c r="D35" s="36"/>
    </row>
    <row r="36" spans="3:4" ht="15.75">
      <c r="C36" s="35"/>
      <c r="D36" s="36"/>
    </row>
    <row r="37" spans="3:4" ht="15.75">
      <c r="C37" s="35"/>
      <c r="D37" s="36"/>
    </row>
    <row r="38" spans="3:4" ht="15.75">
      <c r="C38" s="35"/>
      <c r="D38" s="36"/>
    </row>
    <row r="39" spans="3:4" ht="15.75">
      <c r="C39" s="35"/>
      <c r="D39" s="36"/>
    </row>
    <row r="40" spans="3:4" ht="15.75">
      <c r="C40" s="35"/>
      <c r="D40" s="36"/>
    </row>
    <row r="41" spans="3:4" ht="15.75">
      <c r="C41" s="35"/>
      <c r="D41" s="36"/>
    </row>
    <row r="42" spans="3:4" ht="15.75">
      <c r="C42" s="35"/>
      <c r="D42" s="36"/>
    </row>
    <row r="43" ht="15.75">
      <c r="D43" s="36"/>
    </row>
    <row r="44" ht="15.75">
      <c r="D44" s="37"/>
    </row>
  </sheetData>
  <sheetProtection/>
  <mergeCells count="17">
    <mergeCell ref="J23:K23"/>
    <mergeCell ref="B26:E26"/>
    <mergeCell ref="A10:A11"/>
    <mergeCell ref="B10:B11"/>
    <mergeCell ref="E10:E11"/>
    <mergeCell ref="H10:H11"/>
    <mergeCell ref="I10:I11"/>
    <mergeCell ref="A20:B20"/>
    <mergeCell ref="F20:G20"/>
    <mergeCell ref="A23:B23"/>
    <mergeCell ref="D23:E23"/>
    <mergeCell ref="F23:G23"/>
    <mergeCell ref="A1:E1"/>
    <mergeCell ref="A8:I8"/>
    <mergeCell ref="C10:D10"/>
    <mergeCell ref="F10:G10"/>
    <mergeCell ref="G2:I6"/>
  </mergeCells>
  <printOptions/>
  <pageMargins left="0.07847222222222222" right="0.11805555555555555" top="0.275" bottom="0.19652777777777777" header="0.15694444444444444" footer="0.07847222222222222"/>
  <pageSetup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D22" sqref="D22"/>
    </sheetView>
  </sheetViews>
  <sheetFormatPr defaultColWidth="9.125" defaultRowHeight="12.75"/>
  <cols>
    <col min="1" max="1" width="6.00390625" style="1" customWidth="1"/>
    <col min="2" max="2" width="73.375" style="1" customWidth="1"/>
    <col min="3" max="3" width="15.75390625" style="1" customWidth="1"/>
    <col min="4" max="4" width="15.25390625" style="1" customWidth="1"/>
    <col min="5" max="5" width="16.375" style="1" customWidth="1"/>
    <col min="6" max="6" width="14.875" style="1" customWidth="1"/>
    <col min="7" max="7" width="14.003906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1:5" ht="15.75">
      <c r="A1" s="95"/>
      <c r="B1" s="95"/>
      <c r="C1" s="95"/>
      <c r="D1" s="95"/>
      <c r="E1" s="95"/>
    </row>
    <row r="2" spans="7:9" ht="12.75" customHeight="1">
      <c r="G2" s="185" t="s">
        <v>139</v>
      </c>
      <c r="H2" s="185"/>
      <c r="I2" s="185"/>
    </row>
    <row r="3" spans="7:9" ht="3.75" customHeight="1">
      <c r="G3" s="185"/>
      <c r="H3" s="185"/>
      <c r="I3" s="185"/>
    </row>
    <row r="4" spans="7:9" ht="12" customHeight="1">
      <c r="G4" s="185"/>
      <c r="H4" s="185"/>
      <c r="I4" s="185"/>
    </row>
    <row r="5" spans="7:9" ht="24" customHeight="1">
      <c r="G5" s="185"/>
      <c r="H5" s="185"/>
      <c r="I5" s="185"/>
    </row>
    <row r="6" spans="7:9" ht="28.5" customHeight="1">
      <c r="G6" s="185"/>
      <c r="H6" s="185"/>
      <c r="I6" s="185"/>
    </row>
    <row r="7" ht="12" customHeight="1"/>
    <row r="8" spans="1:9" ht="30" customHeight="1">
      <c r="A8" s="187" t="s">
        <v>140</v>
      </c>
      <c r="B8" s="187"/>
      <c r="C8" s="187"/>
      <c r="D8" s="187"/>
      <c r="E8" s="187"/>
      <c r="F8" s="187"/>
      <c r="G8" s="187"/>
      <c r="H8" s="187"/>
      <c r="I8" s="187"/>
    </row>
    <row r="9" spans="1:5" ht="12" customHeight="1" hidden="1">
      <c r="A9" s="4"/>
      <c r="B9" s="4"/>
      <c r="C9" s="4"/>
      <c r="D9" s="4"/>
      <c r="E9" s="4"/>
    </row>
    <row r="10" spans="1:9" ht="48.75" customHeight="1">
      <c r="A10" s="215" t="s">
        <v>5</v>
      </c>
      <c r="B10" s="217" t="s">
        <v>6</v>
      </c>
      <c r="C10" s="62" t="s">
        <v>7</v>
      </c>
      <c r="D10" s="223"/>
      <c r="E10" s="219" t="s">
        <v>8</v>
      </c>
      <c r="F10" s="62" t="s">
        <v>9</v>
      </c>
      <c r="G10" s="63"/>
      <c r="H10" s="219" t="s">
        <v>8</v>
      </c>
      <c r="I10" s="224" t="s">
        <v>131</v>
      </c>
    </row>
    <row r="11" spans="1:9" ht="48" customHeight="1">
      <c r="A11" s="216"/>
      <c r="B11" s="218"/>
      <c r="C11" s="6" t="s">
        <v>12</v>
      </c>
      <c r="D11" s="5" t="s">
        <v>13</v>
      </c>
      <c r="E11" s="220"/>
      <c r="F11" s="6" t="s">
        <v>12</v>
      </c>
      <c r="G11" s="5" t="s">
        <v>13</v>
      </c>
      <c r="H11" s="220"/>
      <c r="I11" s="225"/>
    </row>
    <row r="12" spans="1:9" ht="37.5" customHeight="1">
      <c r="A12" s="7" t="s">
        <v>22</v>
      </c>
      <c r="B12" s="8" t="s">
        <v>141</v>
      </c>
      <c r="C12" s="9">
        <v>376.3</v>
      </c>
      <c r="D12" s="10">
        <v>19.8052</v>
      </c>
      <c r="E12" s="11">
        <f>C12+D12</f>
        <v>396.1052</v>
      </c>
      <c r="F12" s="12"/>
      <c r="G12" s="13"/>
      <c r="H12" s="14">
        <f>F12+G12</f>
        <v>0</v>
      </c>
      <c r="I12" s="38">
        <f>E12-H12</f>
        <v>396.1052</v>
      </c>
    </row>
    <row r="13" spans="1:9" ht="37.5" customHeight="1">
      <c r="A13" s="7" t="s">
        <v>44</v>
      </c>
      <c r="B13" s="15" t="s">
        <v>142</v>
      </c>
      <c r="C13" s="9">
        <v>688.7</v>
      </c>
      <c r="D13" s="10">
        <v>36.2455</v>
      </c>
      <c r="E13" s="11">
        <f>C13+D13</f>
        <v>724.9455</v>
      </c>
      <c r="F13" s="16"/>
      <c r="G13" s="17"/>
      <c r="H13" s="14">
        <f>F13+G13</f>
        <v>0</v>
      </c>
      <c r="I13" s="38">
        <f>E13-H13</f>
        <v>724.9455</v>
      </c>
    </row>
    <row r="14" spans="1:9" ht="48.75" customHeight="1">
      <c r="A14" s="7" t="s">
        <v>48</v>
      </c>
      <c r="B14" s="15" t="s">
        <v>143</v>
      </c>
      <c r="C14" s="9">
        <v>1484.4</v>
      </c>
      <c r="D14" s="10">
        <v>78.1285</v>
      </c>
      <c r="E14" s="11">
        <f>C14+D14</f>
        <v>1562.5285000000001</v>
      </c>
      <c r="F14" s="16"/>
      <c r="G14" s="17"/>
      <c r="H14" s="14">
        <f>F14+G14</f>
        <v>0</v>
      </c>
      <c r="I14" s="38">
        <f>E14-H14</f>
        <v>1562.5285000000001</v>
      </c>
    </row>
    <row r="15" spans="1:9" ht="39" customHeight="1">
      <c r="A15" s="7" t="s">
        <v>54</v>
      </c>
      <c r="B15" s="15" t="s">
        <v>144</v>
      </c>
      <c r="C15" s="9">
        <v>138.9</v>
      </c>
      <c r="D15" s="10">
        <v>7.30981</v>
      </c>
      <c r="E15" s="11">
        <f>C15+D15</f>
        <v>146.20981</v>
      </c>
      <c r="F15" s="18"/>
      <c r="G15" s="17"/>
      <c r="H15" s="14">
        <f>F15+G15</f>
        <v>0</v>
      </c>
      <c r="I15" s="38">
        <f>E15-H15</f>
        <v>146.20981</v>
      </c>
    </row>
    <row r="16" spans="1:9" ht="39.75" customHeight="1">
      <c r="A16" s="7" t="s">
        <v>88</v>
      </c>
      <c r="B16" s="15" t="s">
        <v>145</v>
      </c>
      <c r="C16" s="9">
        <v>7194.1</v>
      </c>
      <c r="D16" s="10">
        <v>378.637</v>
      </c>
      <c r="E16" s="19">
        <f>C16+D16</f>
        <v>7572.737</v>
      </c>
      <c r="F16" s="18"/>
      <c r="G16" s="17"/>
      <c r="H16" s="14">
        <f>F16+G16</f>
        <v>0</v>
      </c>
      <c r="I16" s="38">
        <f>E16-H16</f>
        <v>7572.737</v>
      </c>
    </row>
    <row r="17" spans="1:9" ht="21" customHeight="1">
      <c r="A17" s="20"/>
      <c r="B17" s="21" t="s">
        <v>146</v>
      </c>
      <c r="C17" s="22">
        <f>SUM(C12:C16)</f>
        <v>9882.400000000001</v>
      </c>
      <c r="D17" s="22">
        <f>SUM(D12:D16)</f>
        <v>520.12601</v>
      </c>
      <c r="E17" s="23">
        <f>SUM(C17:D17)</f>
        <v>10402.526010000001</v>
      </c>
      <c r="F17" s="22">
        <f>SUM(F12:F16)</f>
        <v>0</v>
      </c>
      <c r="G17" s="22">
        <f>SUM(G12:G16)</f>
        <v>0</v>
      </c>
      <c r="H17" s="23">
        <f>SUM(F17:G17)</f>
        <v>0</v>
      </c>
      <c r="I17" s="39">
        <f>SUM(I12:I16)</f>
        <v>10402.52601</v>
      </c>
    </row>
    <row r="18" spans="1:5" s="2" customFormat="1" ht="13.5" customHeight="1">
      <c r="A18" s="24"/>
      <c r="B18" s="25"/>
      <c r="C18" s="25"/>
      <c r="D18" s="25"/>
      <c r="E18" s="25"/>
    </row>
    <row r="19" spans="2:5" ht="15.75">
      <c r="B19" s="26"/>
      <c r="C19" s="26"/>
      <c r="D19" s="26"/>
      <c r="E19" s="26"/>
    </row>
    <row r="20" spans="1:8" ht="12.75" customHeight="1">
      <c r="A20" s="27" t="s">
        <v>121</v>
      </c>
      <c r="B20" s="27"/>
      <c r="C20" s="28"/>
      <c r="D20" s="29"/>
      <c r="E20" s="29"/>
      <c r="F20" s="30"/>
      <c r="H20" s="30"/>
    </row>
    <row r="21" spans="1:5" ht="15.75">
      <c r="A21" s="27" t="s">
        <v>122</v>
      </c>
      <c r="B21" s="27"/>
      <c r="C21" s="27"/>
      <c r="D21" s="27"/>
      <c r="E21" s="29"/>
    </row>
    <row r="22" spans="1:9" ht="15.75">
      <c r="A22" s="192" t="s">
        <v>123</v>
      </c>
      <c r="B22" s="192"/>
      <c r="C22" s="27"/>
      <c r="F22" s="46" t="s">
        <v>137</v>
      </c>
      <c r="G22" s="46"/>
      <c r="H22" s="191"/>
      <c r="I22" s="191"/>
    </row>
    <row r="23" spans="2:8" ht="15.75">
      <c r="B23" s="31"/>
      <c r="C23" s="29"/>
      <c r="D23" s="29"/>
      <c r="E23" s="29"/>
      <c r="F23" s="33"/>
      <c r="H23" s="33"/>
    </row>
    <row r="24" spans="2:8" ht="15.75">
      <c r="B24" s="31"/>
      <c r="C24" s="29"/>
      <c r="D24" s="29"/>
      <c r="E24" s="29"/>
      <c r="F24" s="33"/>
      <c r="H24" s="33"/>
    </row>
    <row r="25" spans="1:7" ht="46.5" customHeight="1">
      <c r="A25" s="213" t="s">
        <v>138</v>
      </c>
      <c r="B25" s="213"/>
      <c r="C25" s="34"/>
      <c r="D25" s="214"/>
      <c r="E25" s="214"/>
      <c r="F25" s="214" t="s">
        <v>127</v>
      </c>
      <c r="G25" s="214"/>
    </row>
    <row r="26" ht="12.75"/>
    <row r="27" spans="3:4" ht="15.75">
      <c r="C27" s="35"/>
      <c r="D27" s="36"/>
    </row>
    <row r="28" spans="3:4" ht="15.75">
      <c r="C28" s="35"/>
      <c r="D28" s="36"/>
    </row>
    <row r="29" spans="3:4" ht="15.75">
      <c r="C29" s="35"/>
      <c r="D29" s="36"/>
    </row>
    <row r="30" spans="3:4" ht="15.75">
      <c r="C30" s="35"/>
      <c r="D30" s="36"/>
    </row>
    <row r="31" spans="3:4" ht="15.75">
      <c r="C31" s="35"/>
      <c r="D31" s="36"/>
    </row>
    <row r="32" ht="15.75">
      <c r="D32" s="36"/>
    </row>
    <row r="33" ht="15.75">
      <c r="D33" s="37"/>
    </row>
  </sheetData>
  <sheetProtection/>
  <mergeCells count="16">
    <mergeCell ref="A22:B22"/>
    <mergeCell ref="F22:G22"/>
    <mergeCell ref="H22:I22"/>
    <mergeCell ref="A25:B25"/>
    <mergeCell ref="D25:E25"/>
    <mergeCell ref="F25:G25"/>
    <mergeCell ref="A1:E1"/>
    <mergeCell ref="A8:I8"/>
    <mergeCell ref="C10:D10"/>
    <mergeCell ref="F10:G10"/>
    <mergeCell ref="A10:A11"/>
    <mergeCell ref="B10:B11"/>
    <mergeCell ref="E10:E11"/>
    <mergeCell ref="H10:H11"/>
    <mergeCell ref="I10:I11"/>
    <mergeCell ref="G2:I6"/>
  </mergeCells>
  <printOptions/>
  <pageMargins left="0.15694444444444444" right="0.15694444444444444" top="0.275" bottom="0.19652777777777777" header="0.19652777777777777" footer="0.15694444444444444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УпрСтр2Прихожаев</dc:creator>
  <cp:keywords/>
  <dc:description/>
  <cp:lastModifiedBy>МунСовет</cp:lastModifiedBy>
  <cp:lastPrinted>2019-09-24T05:42:32Z</cp:lastPrinted>
  <dcterms:created xsi:type="dcterms:W3CDTF">2011-01-18T12:06:27Z</dcterms:created>
  <dcterms:modified xsi:type="dcterms:W3CDTF">2023-03-07T05:40:48Z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90732BB9FEC546A1A5E2D9D2343B1AA9</vt:lpwstr>
  </property>
</Properties>
</file>