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<sst xmlns="http://schemas.openxmlformats.org/spreadsheetml/2006/main" count="398" uniqueCount="315">
  <si>
    <t>Приложение № 1 
к постановлению администрации         Валуйского муниципального округа от"__"_____________20__г.№___________</t>
  </si>
  <si>
    <t>Анкета к протоколу общего собрания собственников помещений в многоквартирном доме</t>
  </si>
  <si>
    <r>
      <rPr>
        <b/>
        <sz val="16"/>
        <color rgb="FF000000"/>
        <rFont val="Times New Roman"/>
        <charset val="204"/>
      </rPr>
      <t xml:space="preserve">Расчет предельной стоимости работ по капитальному ремонту многоквартирного дома </t>
    </r>
    <r>
      <rPr>
        <b/>
        <u/>
        <sz val="16"/>
        <color rgb="FF000000"/>
        <rFont val="Times New Roman"/>
        <charset val="204"/>
      </rPr>
      <t>№ 1</t>
    </r>
    <r>
      <rPr>
        <b/>
        <sz val="16"/>
        <color rgb="FF000000"/>
        <rFont val="Times New Roman"/>
        <charset val="204"/>
      </rPr>
      <t xml:space="preserve"> по </t>
    </r>
    <r>
      <rPr>
        <b/>
        <u/>
        <sz val="16"/>
        <color rgb="FF000000"/>
        <rFont val="Times New Roman"/>
        <charset val="204"/>
      </rPr>
      <t>ул.Котовског</t>
    </r>
    <r>
      <rPr>
        <b/>
        <sz val="16"/>
        <color rgb="FF000000"/>
        <rFont val="Times New Roman"/>
        <charset val="204"/>
      </rPr>
      <t xml:space="preserve">о в </t>
    </r>
    <r>
      <rPr>
        <b/>
        <u/>
        <sz val="16"/>
        <color rgb="FF000000"/>
        <rFont val="Times New Roman"/>
        <charset val="204"/>
      </rPr>
      <t>г. Валуйки</t>
    </r>
    <r>
      <rPr>
        <b/>
        <sz val="16"/>
        <color rgb="FF000000"/>
        <rFont val="Times New Roman"/>
        <charset val="204"/>
      </rPr>
      <t xml:space="preserve">
</t>
    </r>
    <r>
      <rPr>
        <b/>
        <u/>
        <sz val="16"/>
        <color rgb="FF000000"/>
        <rFont val="Times New Roman"/>
        <charset val="204"/>
      </rPr>
      <t>кирпич 2 этажа, 3 подъезда.</t>
    </r>
    <r>
      <rPr>
        <b/>
        <sz val="18"/>
        <color rgb="FF000000"/>
        <rFont val="Times New Roman"/>
        <charset val="204"/>
      </rPr>
      <t xml:space="preserve">
</t>
    </r>
    <r>
      <rPr>
        <b/>
        <sz val="14"/>
        <color rgb="FF000000"/>
        <rFont val="Times New Roman"/>
        <charset val="204"/>
      </rPr>
      <t>(материал стен, подъездность, этажность)</t>
    </r>
  </si>
  <si>
    <t>№ 
п/п</t>
  </si>
  <si>
    <t>Наименование работ</t>
  </si>
  <si>
    <t>Ед. измерения</t>
  </si>
  <si>
    <r>
      <rPr>
        <b/>
        <sz val="16"/>
        <rFont val="Times New Roman"/>
        <charset val="204"/>
      </rPr>
      <t>МКД*, материал стен</t>
    </r>
    <r>
      <rPr>
        <sz val="16"/>
        <rFont val="Times New Roman"/>
        <charset val="204"/>
      </rPr>
      <t xml:space="preserve"> −</t>
    </r>
    <r>
      <rPr>
        <b/>
        <sz val="16"/>
        <rFont val="Times New Roman"/>
        <charset val="204"/>
      </rPr>
      <t xml:space="preserve"> кирпич 
и шлакоблок</t>
    </r>
  </si>
  <si>
    <t>Объем</t>
  </si>
  <si>
    <t>Предельная стоимость на 2026 год (руб.)</t>
  </si>
  <si>
    <t>5 этажей 
и менее</t>
  </si>
  <si>
    <t>1.</t>
  </si>
  <si>
    <t>Ремонт фасада</t>
  </si>
  <si>
    <t>1.1.</t>
  </si>
  <si>
    <t>Ремонт деревянного или смешанного фасада</t>
  </si>
  <si>
    <t>кв. м. общей площади фасада</t>
  </si>
  <si>
    <t>Определяется в соответствии с проектно-сметной документацией</t>
  </si>
  <si>
    <t>1.2.</t>
  </si>
  <si>
    <t>Ремонт неоштукатуренного фасада</t>
  </si>
  <si>
    <t>1.3.</t>
  </si>
  <si>
    <t>Ремонт оштукатуренного фасада</t>
  </si>
  <si>
    <t>1.5.</t>
  </si>
  <si>
    <t>Разборка облицовки стен: из керамических глазурованных плиток</t>
  </si>
  <si>
    <t>1.6.</t>
  </si>
  <si>
    <t>Ремонт фасада кирпичного окрашенного с архитектурными элементами</t>
  </si>
  <si>
    <t>1.7.</t>
  </si>
  <si>
    <t>Ремонт (установка) декоративных элементов для сохранения внешнего архитектурного облика здания</t>
  </si>
  <si>
    <t>1.8.</t>
  </si>
  <si>
    <t>Окраска фасада с подготовкой поверхности</t>
  </si>
  <si>
    <t>кв. м общей площади фасада</t>
  </si>
  <si>
    <t>1.9.</t>
  </si>
  <si>
    <t>Ремонт балконных плит</t>
  </si>
  <si>
    <t>кв. м. балконной плиты</t>
  </si>
  <si>
    <t>1.10.</t>
  </si>
  <si>
    <t>Усиление балконных плит металлическими конструкциями (из профильной трубы и уголков) с сопутствующими работами</t>
  </si>
  <si>
    <t>балкон</t>
  </si>
  <si>
    <t>1.11.</t>
  </si>
  <si>
    <t>Cмена обшивки ограждения балконов и устройство отливов по балконам</t>
  </si>
  <si>
    <t>1.12.</t>
  </si>
  <si>
    <t xml:space="preserve">Замена оконного блока одностворчатого (пластикового) в местах общего пользования с устройством внутренних откосов </t>
  </si>
  <si>
    <t>кв. м. оконных блоков</t>
  </si>
  <si>
    <t>1.13.</t>
  </si>
  <si>
    <t xml:space="preserve">Замена оконного блока двустворчатого (пластикового) в местах общего пользования с устройством внутренних откосов </t>
  </si>
  <si>
    <t>1.14.</t>
  </si>
  <si>
    <t>Замена дверного блока ПВХ в местах общего пользования с устройством внутренних откосов</t>
  </si>
  <si>
    <t>кв. м. дверного блока</t>
  </si>
  <si>
    <t>1.15.</t>
  </si>
  <si>
    <t>Отделка наружных откосов декоративной штукатуркой без утепления</t>
  </si>
  <si>
    <t>кв. м. откосов</t>
  </si>
  <si>
    <t>1.16.</t>
  </si>
  <si>
    <t>Отделка наружных откосов планкой из оцинкованной стали с полимерным покрытием</t>
  </si>
  <si>
    <t>1.17.</t>
  </si>
  <si>
    <t>Ремонт отливов квартирных окон</t>
  </si>
  <si>
    <t>м.п. отливов</t>
  </si>
  <si>
    <t>1.18.</t>
  </si>
  <si>
    <t xml:space="preserve">Отделка карниза профлистом </t>
  </si>
  <si>
    <t>кв. м.</t>
  </si>
  <si>
    <t>1.19.</t>
  </si>
  <si>
    <t>Замена входных (подъездных) дверных блоков на стальные с установкой доводчиков</t>
  </si>
  <si>
    <t>1.20.</t>
  </si>
  <si>
    <t>Подрезка входных (подъездных) дверных блоков с последующей окраской</t>
  </si>
  <si>
    <t>1.21.</t>
  </si>
  <si>
    <t>Ремонт входной группы (ремонт штукатурки  и окраска торцов крыльца, устройство металлического поручня и укладка тротуарной плитки) без устройства фундаментов и кладки стен</t>
  </si>
  <si>
    <t>вход</t>
  </si>
  <si>
    <t>1.22.</t>
  </si>
  <si>
    <t>Облицовка крыльца входа тротуарной плиткой</t>
  </si>
  <si>
    <t>1.23.</t>
  </si>
  <si>
    <t>Устройство входной группы (фундаменты, металлические стойки, кирпичные стены, козырек из профлиста, металлическая дверь, тротуарная плитка)</t>
  </si>
  <si>
    <t>подъезд</t>
  </si>
  <si>
    <t>1.24.</t>
  </si>
  <si>
    <t>Ремонт (или замена) козырьков подъездов из профлиста</t>
  </si>
  <si>
    <t>1.25.</t>
  </si>
  <si>
    <t>Ремонт (или замена) козырьков подъездов из наплавляемых материалов</t>
  </si>
  <si>
    <t>1.26.</t>
  </si>
  <si>
    <t>Ремонт несущих конструкций с усилением конструктивных элементов</t>
  </si>
  <si>
    <t>по проекту</t>
  </si>
  <si>
    <t>1.27.</t>
  </si>
  <si>
    <t>Установка и разборка строительных лесов 
с защитной сеткой (при ремонте фасада)</t>
  </si>
  <si>
    <t>1.28.</t>
  </si>
  <si>
    <t>Установка и разборка наружных инвентарных лесов подвесных</t>
  </si>
  <si>
    <t>1.29.</t>
  </si>
  <si>
    <t>Замена водосточной системы при утеплении фасада</t>
  </si>
  <si>
    <t>кв.м. кровли</t>
  </si>
  <si>
    <t>1.30.</t>
  </si>
  <si>
    <t>Перенос фасадного газопровода при утеплении фасада</t>
  </si>
  <si>
    <t>кв. м. общей площади дома</t>
  </si>
  <si>
    <t>Отделка стен без утепления</t>
  </si>
  <si>
    <t>1.31.</t>
  </si>
  <si>
    <t>Облицовка фасада полимерной декоративной штукатуркой (КОРОЕД) без утепления с устройством выравнивающего слоя,без устройства лесов и защитной сетки</t>
  </si>
  <si>
    <t>кв. м. площади стен фасада и цоколя</t>
  </si>
  <si>
    <t>1.32.</t>
  </si>
  <si>
    <t>Облицовка фасада сайдингом без утепления, 
без устройства лесов и защитной сетки</t>
  </si>
  <si>
    <t>кв. м. площади стен фасада, откосов и цоколя</t>
  </si>
  <si>
    <t>1.33.</t>
  </si>
  <si>
    <t>Облицовка фасада фасадными кассетами без утепления, без устройства лесов и защитной сетки***</t>
  </si>
  <si>
    <t>1.34.</t>
  </si>
  <si>
    <t>Облицовка фасада профлистом без утепления, 
без устройства лесов и защитной сетки***</t>
  </si>
  <si>
    <t>1.35.</t>
  </si>
  <si>
    <t>Штукатурка стен фасада цементно-песчаным раствором по сетке с последующей окраской фасадными красками без утепления</t>
  </si>
  <si>
    <t>Итого по разделу :</t>
  </si>
  <si>
    <t>2.</t>
  </si>
  <si>
    <t>Утепление и отделка фасада**</t>
  </si>
  <si>
    <t>2.1.</t>
  </si>
  <si>
    <t>Стены</t>
  </si>
  <si>
    <t>2.1.1.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</si>
  <si>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100 мм без устройства лесов и защитной сетки</t>
    </r>
  </si>
  <si>
    <t>кв. м. площади стен фасада</t>
  </si>
  <si>
    <t>2.1.2.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</si>
  <si>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80 мм 
без устройства лесов и защитной сетки</t>
    </r>
  </si>
  <si>
    <t>2.1.3.</t>
  </si>
  <si>
    <r>
      <rPr>
        <sz val="16"/>
        <color rgb="FF000000"/>
        <rFont val="Times New Roman"/>
        <charset val="204"/>
      </rPr>
      <t xml:space="preserve">Облицовка фасада полимерной декоративной штукатуркой (КОРОЕД) с утеплением минераловатными плитами плотностью 120 </t>
    </r>
    <r>
      <rPr>
        <sz val="16"/>
        <color rgb="FF000000"/>
        <rFont val="Calibri"/>
        <charset val="204"/>
      </rPr>
      <t xml:space="preserve">− </t>
    </r>
    <r>
      <rPr>
        <sz val="16"/>
        <color rgb="FF000000"/>
        <rFont val="Times New Roman"/>
        <charset val="204"/>
      </rPr>
      <t>150 кг/куб. м толщиной 50 мм 
без устройства лесов и защитной сетки</t>
    </r>
  </si>
  <si>
    <t>2.1.4.</t>
  </si>
  <si>
    <t>Облицовка фасада сайдингом с утеплением минераловатными плитами плотностью 76-90 кг/куб. м толщиной 80 мм без устройства лесов и защитной сетки</t>
  </si>
  <si>
    <t>2.1.5.</t>
  </si>
  <si>
    <t>Облицовка фасада фасадными кассетами с утеплением минераловатными плитами плотностью 76-90 кг/куб. м толщиной 50 мм без устройства лесов и защитной сетки***</t>
  </si>
  <si>
    <t>2.1.6.</t>
  </si>
  <si>
    <t>Облицовка фасада фасадными кассетами с утеплением минераловатными плитами плотностью 76-90 кг/куб. м толщиной 100 мм без устройства лесов и защитной сетки***</t>
  </si>
  <si>
    <t>2.1.7.</t>
  </si>
  <si>
    <t>Облицовка фасада профлистом с утеплением минераловатными плитами плотностью 76-90 кг/куб. м толщиной 80 мм без устройства лесов и защитной сетки***</t>
  </si>
  <si>
    <t>кв. м. площади стен фасада и откосов</t>
  </si>
  <si>
    <t>2.2.</t>
  </si>
  <si>
    <t>Цоколь</t>
  </si>
  <si>
    <t>2.2.1.</t>
  </si>
  <si>
    <t xml:space="preserve">Облицовка цоколя полимерной декоративной штукатуркой (КОРОЕД) с утеплением  из пенопласта полистирольного толщиной 50 мм </t>
  </si>
  <si>
    <t>кв.м. площади цоколя</t>
  </si>
  <si>
    <t>2.2.2.</t>
  </si>
  <si>
    <t xml:space="preserve">Облицовка цоколя полимерной декоративной штукатуркой (КОРОЕД) с утеплением из экструдированного пенополистирола толщиной 50 мм </t>
  </si>
  <si>
    <t>кв. м. площади цоколя</t>
  </si>
  <si>
    <t>2.2.3.</t>
  </si>
  <si>
    <t xml:space="preserve">Облицовка цоколя профлистом с утеплением из экструдированного пенополистирола толщиной 50 мм*** </t>
  </si>
  <si>
    <t>3.</t>
  </si>
  <si>
    <t>Ремонт внутридомовых инженерных систем</t>
  </si>
  <si>
    <t>3.1.</t>
  </si>
  <si>
    <t>Система теплоснабжения</t>
  </si>
  <si>
    <t>3.1.1.</t>
  </si>
  <si>
    <t>Ремонт системы отопления из полипропиленовых трубопроводов (магистрали)</t>
  </si>
  <si>
    <t>м.п. трубопроводов</t>
  </si>
  <si>
    <t>3.1.2.</t>
  </si>
  <si>
    <t>Ремонт системы отопления из полипропиленовых трубопроводов (стояки)</t>
  </si>
  <si>
    <t>3.1.3.</t>
  </si>
  <si>
    <t>Ремонт системы отопления из стальных трубопроводов (магистрали)</t>
  </si>
  <si>
    <t>3.1.4.</t>
  </si>
  <si>
    <t>Ремонт системы отопления из стальных трубопроводов (стояки)</t>
  </si>
  <si>
    <t>3.1.5.</t>
  </si>
  <si>
    <t>Замена радиаторов в местах общего пользования</t>
  </si>
  <si>
    <t>радиатор</t>
  </si>
  <si>
    <t>3.1.6.</t>
  </si>
  <si>
    <t>Замена стояков центрального отопления из полипропиленовых трубопроводов с радиаторами по новым отверстиям (только в случае, если существующая система отопления находится в стенах)</t>
  </si>
  <si>
    <t>кв. м. жилой площади помещений</t>
  </si>
  <si>
    <t>3.2.</t>
  </si>
  <si>
    <t>Система водоотведения</t>
  </si>
  <si>
    <t>3.2.1.</t>
  </si>
  <si>
    <t>Ремонт системы канализации (магистрали)</t>
  </si>
  <si>
    <t>3.2.2.</t>
  </si>
  <si>
    <t>Выпуски системы канализации</t>
  </si>
  <si>
    <t>3.2.3.</t>
  </si>
  <si>
    <t>Выпуски системы канализации методом прокола</t>
  </si>
  <si>
    <t>выпуск</t>
  </si>
  <si>
    <t>3.2.4.</t>
  </si>
  <si>
    <t>Ремонт системы канализации (стояки)</t>
  </si>
  <si>
    <t>3.3.</t>
  </si>
  <si>
    <t>Система холодного водоснабжения</t>
  </si>
  <si>
    <t>3.3.1.</t>
  </si>
  <si>
    <t>Ремонт системы холодного водоснабжения (магистрали)</t>
  </si>
  <si>
    <t>3.3.2.</t>
  </si>
  <si>
    <t>Ремонт системы холодного водоснабжения (стояки)</t>
  </si>
  <si>
    <t>3.4.</t>
  </si>
  <si>
    <t>Система горячего водоснабжения</t>
  </si>
  <si>
    <t>3.4.1.</t>
  </si>
  <si>
    <t>Ремонт системы горячего водоснабжения (магистрали)</t>
  </si>
  <si>
    <t>3.4.2.</t>
  </si>
  <si>
    <t>Ремонт системы горячего водоснабжения (стояки)</t>
  </si>
  <si>
    <t>3.5.</t>
  </si>
  <si>
    <t>Система электроснабжения</t>
  </si>
  <si>
    <t>3.5.1.</t>
  </si>
  <si>
    <t>Замена вводно-распределительного устройства</t>
  </si>
  <si>
    <t>устройство</t>
  </si>
  <si>
    <t>3.5.2.</t>
  </si>
  <si>
    <t>Замена общедомовой системы освещения с пусконаладочными работами (замена силового кабеля, розеток и выключателей)</t>
  </si>
  <si>
    <t>3.5.3.</t>
  </si>
  <si>
    <t>Устройство светодиодных светильников на лестничной клетке и в подвале</t>
  </si>
  <si>
    <t>светильник</t>
  </si>
  <si>
    <t>3.5.4.</t>
  </si>
  <si>
    <t xml:space="preserve">Устройство светодиодных светильников с датчиками движения на лестничной клетке </t>
  </si>
  <si>
    <t>3.5.5.</t>
  </si>
  <si>
    <t>Замена электрического кабеля (магистрали) от вводно-распределительного устройства до распределительного щита</t>
  </si>
  <si>
    <t>м.п. кабеля</t>
  </si>
  <si>
    <t>3.5.6.</t>
  </si>
  <si>
    <t>Замена этажного распределительного щита</t>
  </si>
  <si>
    <t>щит</t>
  </si>
  <si>
    <t>3.5.7.</t>
  </si>
  <si>
    <t>Заземление</t>
  </si>
  <si>
    <t>контур</t>
  </si>
  <si>
    <t>4.</t>
  </si>
  <si>
    <t>Ремонт крыши</t>
  </si>
  <si>
    <t>4.1.</t>
  </si>
  <si>
    <t>Ремонт мягкой рулонной кровли</t>
  </si>
  <si>
    <t>кв. м. кровли</t>
  </si>
  <si>
    <t>4.2.</t>
  </si>
  <si>
    <t>Ремонт кровли с переработкой многослойного рубероидного ковра в ВИР-ПЛАСТ</t>
  </si>
  <si>
    <t>4.3.</t>
  </si>
  <si>
    <t>Ремонт кровли из поливинилхлоридных мембран</t>
  </si>
  <si>
    <t>4.4.</t>
  </si>
  <si>
    <t>Ремонт козырьков балконов и лоджий верхних этажей из наплавляемого материала</t>
  </si>
  <si>
    <t>кв. м. площади козырька</t>
  </si>
  <si>
    <t>Замена организованного внутреннего водоотвода</t>
  </si>
  <si>
    <t>4.5.</t>
  </si>
  <si>
    <t>Устройство организованного наружного водоотвода</t>
  </si>
  <si>
    <t>м.п. желобов</t>
  </si>
  <si>
    <t>4.6.</t>
  </si>
  <si>
    <t>Ремонт кровли из профлиста с устройством водосточной системы</t>
  </si>
  <si>
    <t>4.8.</t>
  </si>
  <si>
    <t>Ремонт кровли из металлочерепицы с устройством водосточной системы</t>
  </si>
  <si>
    <t>4.9.</t>
  </si>
  <si>
    <t>Ремонт кровли из асбестоцементных листов с устройством водосточной системы***</t>
  </si>
  <si>
    <t>4.10.</t>
  </si>
  <si>
    <t>Утепление чердачного перекрытия минераловатными плитами**</t>
  </si>
  <si>
    <t>кв. м. чердачного перекрытия</t>
  </si>
  <si>
    <t>4.11.</t>
  </si>
  <si>
    <t>Утепление чердачного перекрытия керамзитом**</t>
  </si>
  <si>
    <t>4.12.</t>
  </si>
  <si>
    <t>Утепление чердачного перекрытия пенополистиролбетоном**</t>
  </si>
  <si>
    <t>4.13.</t>
  </si>
  <si>
    <t>Монтаж системы антиобледенения кровли</t>
  </si>
  <si>
    <t>4.14.</t>
  </si>
  <si>
    <t>Устройство молниезащиты</t>
  </si>
  <si>
    <t>5.</t>
  </si>
  <si>
    <t>Переустройство невентилируемой крыши на вентилируемую</t>
  </si>
  <si>
    <t>5.1.</t>
  </si>
  <si>
    <t>Переустройство невентилируемой крыши
на вентилируемую</t>
  </si>
  <si>
    <t>7.</t>
  </si>
  <si>
    <t>Ремонт подвальных помещений</t>
  </si>
  <si>
    <t>7.1.</t>
  </si>
  <si>
    <t>Ремонт потолка, стен и пола подвала, электрощитовой и элеваторного узла</t>
  </si>
  <si>
    <t>кв. м. пола</t>
  </si>
  <si>
    <t>7.2.</t>
  </si>
  <si>
    <t>Окраска стен и потолка подвала водоэмульсионными составами</t>
  </si>
  <si>
    <t xml:space="preserve">кв. м. пола </t>
  </si>
  <si>
    <t>7.3.</t>
  </si>
  <si>
    <t>Утепление стен и потолка подвала экструдированным пенополистиролом**</t>
  </si>
  <si>
    <t>кв. м. стен и потолков подвала</t>
  </si>
  <si>
    <t>7.4.</t>
  </si>
  <si>
    <t>Устройство технических помещений подвала (электрощитовая, элеваторный узел)</t>
  </si>
  <si>
    <t>7.5.</t>
  </si>
  <si>
    <t>Установка металлических противопожарных дверей в подвале, ВРУ</t>
  </si>
  <si>
    <t>7.6.</t>
  </si>
  <si>
    <t>Установка металлических утепленных дверей 
в подвале</t>
  </si>
  <si>
    <t>7.7.</t>
  </si>
  <si>
    <t>Установка металлических дверей в подвале</t>
  </si>
  <si>
    <t>7.8.</t>
  </si>
  <si>
    <t>Отделка входа в подвал профлистом</t>
  </si>
  <si>
    <t>7.9.</t>
  </si>
  <si>
    <t>Отделка входа в подвал декоративной штукатуркой (КОРОЕД)</t>
  </si>
  <si>
    <t>7.10.</t>
  </si>
  <si>
    <t>Ремонт приямков с устройством навеса</t>
  </si>
  <si>
    <t>кв. м. покрытия</t>
  </si>
  <si>
    <t>7.11.</t>
  </si>
  <si>
    <t>Устройство шиберов</t>
  </si>
  <si>
    <t>шт.</t>
  </si>
  <si>
    <t>7.12.</t>
  </si>
  <si>
    <t>Ремонт отмостки с асфальтобетонным покрытием</t>
  </si>
  <si>
    <t>кв. м. отмостки</t>
  </si>
  <si>
    <t>7.13.</t>
  </si>
  <si>
    <t>Ремонт отмостки с бетонным покрытием</t>
  </si>
  <si>
    <t>7.14.</t>
  </si>
  <si>
    <t>Ремонт отмостки с покрытием из тротуарной плитки</t>
  </si>
  <si>
    <t>7.15.</t>
  </si>
  <si>
    <t>Вскрытие и восстановление полов первых этажей в домах безподвальных помещений при выполнении ремонта инженерных сетей</t>
  </si>
  <si>
    <t>кв. м. восстановленного покрытия пола</t>
  </si>
  <si>
    <t>7.16.</t>
  </si>
  <si>
    <t>Ремонт отмостки с устройством гидроизоляции фундамента</t>
  </si>
  <si>
    <t>8.</t>
  </si>
  <si>
    <t>Установка узлов управления и регулирования потребления тепловой энергии, горячей воды. Установка коллективных (общедомовых) приборов учета потребления ресурсов</t>
  </si>
  <si>
    <t>8.1.</t>
  </si>
  <si>
    <t>Установка узлов управления и регулирования потребления тепловой энергии, горячей воды</t>
  </si>
  <si>
    <t>8.1.1.</t>
  </si>
  <si>
    <t>Установка автоматизированного индивидуального теплового пункта с диспетчеризацией и погодным регулированием</t>
  </si>
  <si>
    <t>узел</t>
  </si>
  <si>
    <t>8.1.2.</t>
  </si>
  <si>
    <t>Узел подготовки горячего водоснабжения
с теплообменником и автоматическим регулированием</t>
  </si>
  <si>
    <t>8.1.3.</t>
  </si>
  <si>
    <t>Узел смешения с узлом учета тепла****</t>
  </si>
  <si>
    <t>8.1.4.</t>
  </si>
  <si>
    <t>Узел управления без узла смешения</t>
  </si>
  <si>
    <t>8.2.</t>
  </si>
  <si>
    <t>Установка коллективных (общедомовых) приборов учета потребления ресурсов</t>
  </si>
  <si>
    <t>8.2.1.</t>
  </si>
  <si>
    <t>Отопления с запорной манометрической измерительной арматурой</t>
  </si>
  <si>
    <t>8.2.2.</t>
  </si>
  <si>
    <t>Горячего водоснабжения с запорной манометрической измерительной арматурой</t>
  </si>
  <si>
    <t>8.2.3.</t>
  </si>
  <si>
    <t>Холодного водоснабжения с запорной манометрической измерительной арматурой</t>
  </si>
  <si>
    <t>9.</t>
  </si>
  <si>
    <t>Ремонт фундамента многоквартирного дома</t>
  </si>
  <si>
    <t>9.1.</t>
  </si>
  <si>
    <t>Ремонт фундаментов</t>
  </si>
  <si>
    <t>объект</t>
  </si>
  <si>
    <t>10.</t>
  </si>
  <si>
    <t>Осуществление функций строительного контроля</t>
  </si>
  <si>
    <t>10.1.</t>
  </si>
  <si>
    <t>Строительный контроль *****</t>
  </si>
  <si>
    <t>2,14 % сметной стоимости работ</t>
  </si>
  <si>
    <t>Разработка проектной документации</t>
  </si>
  <si>
    <t>11.1.</t>
  </si>
  <si>
    <t>Разработка проектной документации по капитальному ремонту системы электроснабжения******</t>
  </si>
  <si>
    <t>7,0 % сметной стоимости работ</t>
  </si>
  <si>
    <t>Итого по  строительно-монтажным работам :</t>
  </si>
  <si>
    <t>Всего:</t>
  </si>
  <si>
    <t>* МКД – многоквартирный дом.</t>
  </si>
  <si>
    <t>** В соответствии со статьей 5 закона Белгородской области от 31 января 2013 года № 173 «О создании системы финансирования капитального ремонта общего имущества  в многоквартирных домах Белгородской области» утепление фасада выполняется в случае, если необходимость утепления подтверждается энергетическим обследованием многоквартирного дома, проведенным в соответствии с законодательством об энергосбережении и повышении энергетической эффективности.</t>
  </si>
  <si>
    <t>*** Использование металлических изделий при отделке фасадов возможно только в случае, если конструктивные особенности здания не позволяют применить другие технологические решения.</t>
  </si>
  <si>
    <t>**** При необходимости снижения температуры воды в системе отопления.</t>
  </si>
  <si>
    <t>***** Стоимость строительства в базисном уровне цен до 30 млн. рублей по состоянию на 01.01.2000г. (млн. рублей) (Постановление Правительства РФ от 21.06.2010г. №468)</t>
  </si>
  <si>
    <t>****** При выборе электромонтажных работ необходимо выполнение проектных работ.</t>
  </si>
  <si>
    <t xml:space="preserve">Размер предельной стоимости работ по капитальному ремонту одного многоквартирного дома не может превышать лимит финансирования услуг и (или) работ по капитальному ремонту, рассчитанный в соответствии с пунктом 5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годы, утвержденного постановлением Правительства Белгородской области от 17 марта 2014 года № 92-пп  «Об утверждении порядка разработки краткосрочных планов реализации адресной программы проведения капитального ремонта общего имущества в многоквартирных домах в Белгородской области на 2022 – 2051 годы».
</t>
  </si>
  <si>
    <t xml:space="preserve"> Предельная стоимость работ по капитальному ремонту многоквартирных домов, являющихся объектами культурного наследия, определяется на основании проектно-сметной документации.</t>
  </si>
</sst>
</file>

<file path=xl/styles.xml><?xml version="1.0" encoding="utf-8"?>
<styleSheet xmlns="http://schemas.openxmlformats.org/spreadsheetml/2006/main">
  <numFmts count="4">
    <numFmt numFmtId="176" formatCode="_-* #,##0\ &quot;₽&quot;_-;\-* #,##0\ &quot;₽&quot;_-;_-* \-\ &quot;₽&quot;_-;_-@_-"/>
    <numFmt numFmtId="43" formatCode="_-* #,##0.00_-;\-* #,##0.00_-;_-* &quot;-&quot;??_-;_-@_-"/>
    <numFmt numFmtId="41" formatCode="_-* #,##0_-;\-* #,##0_-;_-* &quot;-&quot;_-;_-@_-"/>
    <numFmt numFmtId="177" formatCode="_-* #,##0.00\ &quot;₽&quot;_-;\-* #,##0.00\ &quot;₽&quot;_-;_-* \-??\ &quot;₽&quot;_-;_-@_-"/>
  </numFmts>
  <fonts count="41">
    <font>
      <sz val="11"/>
      <color theme="1"/>
      <name val="Calibri"/>
      <charset val="204"/>
      <scheme val="minor"/>
    </font>
    <font>
      <sz val="11"/>
      <name val="Calibri"/>
      <charset val="204"/>
    </font>
    <font>
      <b/>
      <sz val="11"/>
      <name val="Calibri"/>
      <charset val="204"/>
    </font>
    <font>
      <sz val="16"/>
      <color rgb="FF000000"/>
      <name val="Calibri"/>
      <charset val="204"/>
    </font>
    <font>
      <b/>
      <sz val="11"/>
      <color rgb="FF000000"/>
      <name val="Calibri"/>
      <charset val="204"/>
    </font>
    <font>
      <b/>
      <sz val="16"/>
      <name val="Times New Roman"/>
      <charset val="204"/>
    </font>
    <font>
      <b/>
      <sz val="18"/>
      <color rgb="FF000000"/>
      <name val="Times New Roman"/>
      <charset val="204"/>
    </font>
    <font>
      <b/>
      <sz val="16"/>
      <color rgb="FF000000"/>
      <name val="Times New Roman"/>
      <charset val="204"/>
    </font>
    <font>
      <sz val="16"/>
      <color rgb="FF000000"/>
      <name val="Times New Roman"/>
      <charset val="204"/>
    </font>
    <font>
      <sz val="16"/>
      <name val="Times New Roman"/>
      <charset val="204"/>
    </font>
    <font>
      <sz val="11"/>
      <color rgb="FFFF0000"/>
      <name val="Calibri"/>
      <charset val="204"/>
    </font>
    <font>
      <sz val="20"/>
      <color rgb="FF000000"/>
      <name val="Calibri"/>
      <charset val="204"/>
    </font>
    <font>
      <sz val="18"/>
      <name val="Calibri"/>
      <charset val="204"/>
    </font>
    <font>
      <sz val="18"/>
      <color rgb="FFC00000"/>
      <name val="Calibri"/>
      <charset val="204"/>
    </font>
    <font>
      <sz val="16"/>
      <color rgb="FF000000"/>
      <name val="Times-New-Roman"/>
      <charset val="204"/>
    </font>
    <font>
      <sz val="22"/>
      <color rgb="FFFF0000"/>
      <name val="Calibri"/>
      <charset val="204"/>
    </font>
    <font>
      <b/>
      <sz val="14"/>
      <color rgb="FF000000"/>
      <name val="Times-New-Roman"/>
      <charset val="204"/>
    </font>
    <font>
      <b/>
      <sz val="14"/>
      <name val="Times-New-Roman"/>
      <charset val="204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000000"/>
      <name val="Calibri"/>
      <charset val="204"/>
    </font>
    <font>
      <b/>
      <u/>
      <sz val="16"/>
      <color rgb="FF000000"/>
      <name val="Times New Roman"/>
      <charset val="204"/>
    </font>
    <font>
      <b/>
      <sz val="14"/>
      <color rgb="FF000000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22" fillId="6" borderId="0" applyNumberFormat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5" fillId="9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8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33" fillId="17" borderId="11" applyNumberFormat="0" applyAlignment="0" applyProtection="0">
      <alignment vertical="center"/>
    </xf>
    <xf numFmtId="0" fontId="30" fillId="9" borderId="5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8" fillId="0" borderId="0"/>
    <xf numFmtId="0" fontId="22" fillId="2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7" fontId="7" fillId="0" borderId="2" xfId="0" applyNumberFormat="1" applyFont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 applyProtection="1">
      <alignment horizontal="center" vertical="center"/>
      <protection locked="0"/>
    </xf>
    <xf numFmtId="4" fontId="9" fillId="0" borderId="2" xfId="0" applyNumberFormat="1" applyFont="1" applyBorder="1" applyAlignment="1">
      <alignment horizontal="center" vertical="center"/>
    </xf>
    <xf numFmtId="16" fontId="8" fillId="2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36" fontId="8" fillId="0" borderId="2" xfId="0" applyNumberFormat="1" applyFont="1" applyBorder="1" applyAlignment="1">
      <alignment horizontal="center" vertical="center"/>
    </xf>
    <xf numFmtId="36" fontId="14" fillId="0" borderId="2" xfId="0" applyNumberFormat="1" applyFont="1" applyBorder="1" applyAlignment="1">
      <alignment horizontal="center" vertical="center"/>
    </xf>
    <xf numFmtId="16" fontId="7" fillId="0" borderId="2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6" fontId="8" fillId="2" borderId="2" xfId="0" applyNumberFormat="1" applyFont="1" applyFill="1" applyBorder="1" applyAlignment="1">
      <alignment horizontal="center" vertical="center"/>
    </xf>
    <xf numFmtId="36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6" fillId="0" borderId="0" xfId="41" applyFont="1" applyAlignment="1">
      <alignment vertical="center" wrapText="1"/>
    </xf>
    <xf numFmtId="0" fontId="16" fillId="0" borderId="0" xfId="41" applyFont="1" applyAlignment="1">
      <alignment horizontal="center" vertical="center" wrapText="1"/>
    </xf>
    <xf numFmtId="0" fontId="17" fillId="0" borderId="0" xfId="41" applyFont="1" applyAlignment="1">
      <alignment horizontal="center" vertical="center" wrapText="1"/>
    </xf>
    <xf numFmtId="4" fontId="17" fillId="0" borderId="0" xfId="41" applyNumberFormat="1" applyFont="1" applyAlignment="1">
      <alignment horizontal="center" vertical="center" wrapText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Обычный 2" xfId="41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view="pageBreakPreview" zoomScale="70" zoomScaleNormal="70" workbookViewId="0">
      <selection activeCell="C4" sqref="C4"/>
    </sheetView>
  </sheetViews>
  <sheetFormatPr defaultColWidth="14.552380952381" defaultRowHeight="15"/>
  <cols>
    <col min="1" max="1" width="12.1047619047619" style="6" customWidth="1"/>
    <col min="2" max="2" width="82" style="7" customWidth="1"/>
    <col min="3" max="3" width="36.8857142857143" style="6" customWidth="1"/>
    <col min="4" max="4" width="20.6666666666667" style="8" customWidth="1"/>
    <col min="5" max="5" width="27.8857142857143" style="9" customWidth="1"/>
    <col min="6" max="6" width="28.552380952381" style="9" customWidth="1"/>
  </cols>
  <sheetData>
    <row r="1" ht="125" customHeight="1" spans="5:6">
      <c r="E1" s="10" t="s">
        <v>0</v>
      </c>
      <c r="F1" s="10"/>
    </row>
    <row r="2" ht="22.5" spans="1:6">
      <c r="A2" s="11" t="s">
        <v>1</v>
      </c>
      <c r="B2" s="11"/>
      <c r="C2" s="11"/>
      <c r="D2" s="11"/>
      <c r="E2" s="11"/>
      <c r="F2" s="11"/>
    </row>
    <row r="3" ht="69" customHeight="1" spans="1:6">
      <c r="A3" s="12" t="s">
        <v>2</v>
      </c>
      <c r="B3" s="13"/>
      <c r="C3" s="13"/>
      <c r="D3" s="13"/>
      <c r="E3" s="13"/>
      <c r="F3" s="13"/>
    </row>
    <row r="4" spans="1:3">
      <c r="A4" s="14"/>
      <c r="B4" s="14"/>
      <c r="C4" s="14"/>
    </row>
    <row r="5" spans="1:4">
      <c r="A5" s="15"/>
      <c r="B5" s="16"/>
      <c r="C5" s="15"/>
      <c r="D5" s="17"/>
    </row>
    <row r="6" ht="81" spans="1:6">
      <c r="A6" s="18" t="s">
        <v>3</v>
      </c>
      <c r="B6" s="18" t="s">
        <v>4</v>
      </c>
      <c r="C6" s="18" t="s">
        <v>5</v>
      </c>
      <c r="D6" s="19" t="s">
        <v>6</v>
      </c>
      <c r="E6" s="20" t="s">
        <v>7</v>
      </c>
      <c r="F6" s="20" t="s">
        <v>8</v>
      </c>
    </row>
    <row r="7" ht="40.5" spans="1:6">
      <c r="A7" s="18"/>
      <c r="B7" s="18"/>
      <c r="C7" s="18"/>
      <c r="D7" s="19" t="s">
        <v>9</v>
      </c>
      <c r="E7" s="20"/>
      <c r="F7" s="20"/>
    </row>
    <row r="8" ht="20.25" hidden="1" spans="1:6">
      <c r="A8" s="21" t="s">
        <v>10</v>
      </c>
      <c r="B8" s="18" t="s">
        <v>11</v>
      </c>
      <c r="C8" s="18"/>
      <c r="D8" s="18"/>
      <c r="E8" s="18"/>
      <c r="F8" s="18"/>
    </row>
    <row r="9" ht="40.5" hidden="1" spans="1:6">
      <c r="A9" s="22" t="s">
        <v>12</v>
      </c>
      <c r="B9" s="23" t="s">
        <v>13</v>
      </c>
      <c r="C9" s="24" t="s">
        <v>14</v>
      </c>
      <c r="D9" s="25" t="s">
        <v>15</v>
      </c>
      <c r="E9" s="25"/>
      <c r="F9" s="25"/>
    </row>
    <row r="10" ht="40.5" hidden="1" spans="1:6">
      <c r="A10" s="26" t="s">
        <v>16</v>
      </c>
      <c r="B10" s="23" t="s">
        <v>17</v>
      </c>
      <c r="C10" s="24" t="s">
        <v>14</v>
      </c>
      <c r="D10" s="27">
        <v>5355</v>
      </c>
      <c r="E10" s="28"/>
      <c r="F10" s="29">
        <f>E10*D10</f>
        <v>0</v>
      </c>
    </row>
    <row r="11" s="1" customFormat="1" ht="40.5" hidden="1" spans="1:6">
      <c r="A11" s="26" t="s">
        <v>18</v>
      </c>
      <c r="B11" s="23" t="s">
        <v>19</v>
      </c>
      <c r="C11" s="24" t="s">
        <v>14</v>
      </c>
      <c r="D11" s="27">
        <v>1607</v>
      </c>
      <c r="E11" s="28"/>
      <c r="F11" s="29">
        <f t="shared" ref="F11:F13" si="0">E11*D11</f>
        <v>0</v>
      </c>
    </row>
    <row r="12" ht="40.5" hidden="1" spans="1:6">
      <c r="A12" s="26" t="s">
        <v>20</v>
      </c>
      <c r="B12" s="23" t="s">
        <v>21</v>
      </c>
      <c r="C12" s="24" t="s">
        <v>14</v>
      </c>
      <c r="D12" s="27">
        <v>780</v>
      </c>
      <c r="E12" s="28"/>
      <c r="F12" s="29">
        <f t="shared" si="0"/>
        <v>0</v>
      </c>
    </row>
    <row r="13" ht="40.5" hidden="1" spans="1:7">
      <c r="A13" s="26" t="s">
        <v>22</v>
      </c>
      <c r="B13" s="23" t="s">
        <v>23</v>
      </c>
      <c r="C13" s="24" t="s">
        <v>14</v>
      </c>
      <c r="D13" s="27">
        <v>9307</v>
      </c>
      <c r="E13" s="28"/>
      <c r="F13" s="29">
        <f t="shared" si="0"/>
        <v>0</v>
      </c>
      <c r="G13" s="30"/>
    </row>
    <row r="14" ht="40.5" hidden="1" spans="1:7">
      <c r="A14" s="31" t="s">
        <v>24</v>
      </c>
      <c r="B14" s="32" t="s">
        <v>25</v>
      </c>
      <c r="C14" s="25" t="s">
        <v>14</v>
      </c>
      <c r="D14" s="25" t="s">
        <v>15</v>
      </c>
      <c r="E14" s="25"/>
      <c r="F14" s="25"/>
      <c r="G14" s="30"/>
    </row>
    <row r="15" ht="40.5" hidden="1" spans="1:6">
      <c r="A15" s="26" t="s">
        <v>26</v>
      </c>
      <c r="B15" s="23" t="s">
        <v>27</v>
      </c>
      <c r="C15" s="24" t="s">
        <v>28</v>
      </c>
      <c r="D15" s="27">
        <v>1594</v>
      </c>
      <c r="E15" s="28"/>
      <c r="F15" s="29">
        <f>E15*D15</f>
        <v>0</v>
      </c>
    </row>
    <row r="16" s="1" customFormat="1" ht="20.25" hidden="1" spans="1:6">
      <c r="A16" s="26" t="s">
        <v>29</v>
      </c>
      <c r="B16" s="23" t="s">
        <v>30</v>
      </c>
      <c r="C16" s="24" t="s">
        <v>31</v>
      </c>
      <c r="D16" s="27">
        <v>8623</v>
      </c>
      <c r="E16" s="28"/>
      <c r="F16" s="29">
        <f t="shared" ref="F16:F37" si="1">E16*D16</f>
        <v>0</v>
      </c>
    </row>
    <row r="17" s="1" customFormat="1" ht="40.5" hidden="1" spans="1:6">
      <c r="A17" s="26" t="s">
        <v>32</v>
      </c>
      <c r="B17" s="23" t="s">
        <v>33</v>
      </c>
      <c r="C17" s="24" t="s">
        <v>34</v>
      </c>
      <c r="D17" s="27">
        <v>27332</v>
      </c>
      <c r="E17" s="28"/>
      <c r="F17" s="29">
        <f t="shared" si="1"/>
        <v>0</v>
      </c>
    </row>
    <row r="18" s="1" customFormat="1" ht="40.5" hidden="1" spans="1:6">
      <c r="A18" s="26" t="s">
        <v>35</v>
      </c>
      <c r="B18" s="23" t="s">
        <v>36</v>
      </c>
      <c r="C18" s="24" t="s">
        <v>34</v>
      </c>
      <c r="D18" s="27">
        <v>26264</v>
      </c>
      <c r="E18" s="28"/>
      <c r="F18" s="29">
        <f t="shared" si="1"/>
        <v>0</v>
      </c>
    </row>
    <row r="19" s="1" customFormat="1" ht="40.5" hidden="1" spans="1:6">
      <c r="A19" s="26" t="s">
        <v>37</v>
      </c>
      <c r="B19" s="23" t="s">
        <v>38</v>
      </c>
      <c r="C19" s="24" t="s">
        <v>39</v>
      </c>
      <c r="D19" s="27">
        <v>20690</v>
      </c>
      <c r="E19" s="28"/>
      <c r="F19" s="29">
        <f t="shared" si="1"/>
        <v>0</v>
      </c>
    </row>
    <row r="20" s="1" customFormat="1" ht="40.5" hidden="1" spans="1:6">
      <c r="A20" s="26" t="s">
        <v>40</v>
      </c>
      <c r="B20" s="23" t="s">
        <v>41</v>
      </c>
      <c r="C20" s="24" t="s">
        <v>39</v>
      </c>
      <c r="D20" s="27">
        <v>17852</v>
      </c>
      <c r="E20" s="28"/>
      <c r="F20" s="29">
        <f t="shared" si="1"/>
        <v>0</v>
      </c>
    </row>
    <row r="21" s="1" customFormat="1" ht="40.5" hidden="1" spans="1:6">
      <c r="A21" s="26" t="s">
        <v>42</v>
      </c>
      <c r="B21" s="23" t="s">
        <v>43</v>
      </c>
      <c r="C21" s="24" t="s">
        <v>44</v>
      </c>
      <c r="D21" s="27">
        <v>23402</v>
      </c>
      <c r="E21" s="28"/>
      <c r="F21" s="29">
        <f t="shared" si="1"/>
        <v>0</v>
      </c>
    </row>
    <row r="22" s="1" customFormat="1" ht="40.5" hidden="1" spans="1:6">
      <c r="A22" s="26" t="s">
        <v>45</v>
      </c>
      <c r="B22" s="32" t="s">
        <v>46</v>
      </c>
      <c r="C22" s="25" t="s">
        <v>47</v>
      </c>
      <c r="D22" s="27">
        <v>4328</v>
      </c>
      <c r="E22" s="28"/>
      <c r="F22" s="29">
        <f t="shared" si="1"/>
        <v>0</v>
      </c>
    </row>
    <row r="23" s="1" customFormat="1" ht="40.5" hidden="1" spans="1:6">
      <c r="A23" s="26" t="s">
        <v>48</v>
      </c>
      <c r="B23" s="32" t="s">
        <v>49</v>
      </c>
      <c r="C23" s="25" t="s">
        <v>47</v>
      </c>
      <c r="D23" s="27">
        <v>4761</v>
      </c>
      <c r="E23" s="28"/>
      <c r="F23" s="29">
        <f t="shared" si="1"/>
        <v>0</v>
      </c>
    </row>
    <row r="24" ht="26.25" hidden="1" spans="1:7">
      <c r="A24" s="26" t="s">
        <v>50</v>
      </c>
      <c r="B24" s="32" t="s">
        <v>51</v>
      </c>
      <c r="C24" s="25" t="s">
        <v>52</v>
      </c>
      <c r="D24" s="27">
        <v>1193</v>
      </c>
      <c r="E24" s="28"/>
      <c r="F24" s="29">
        <f t="shared" si="1"/>
        <v>0</v>
      </c>
      <c r="G24" s="33"/>
    </row>
    <row r="25" ht="26.25" hidden="1" spans="1:7">
      <c r="A25" s="26" t="s">
        <v>53</v>
      </c>
      <c r="B25" s="32" t="s">
        <v>54</v>
      </c>
      <c r="C25" s="25" t="s">
        <v>55</v>
      </c>
      <c r="D25" s="27">
        <v>4740</v>
      </c>
      <c r="E25" s="28"/>
      <c r="F25" s="29">
        <f t="shared" si="1"/>
        <v>0</v>
      </c>
      <c r="G25" s="33"/>
    </row>
    <row r="26" ht="40.5" hidden="1" spans="1:7">
      <c r="A26" s="26" t="s">
        <v>56</v>
      </c>
      <c r="B26" s="32" t="s">
        <v>57</v>
      </c>
      <c r="C26" s="25" t="s">
        <v>44</v>
      </c>
      <c r="D26" s="27">
        <v>24067</v>
      </c>
      <c r="E26" s="28"/>
      <c r="F26" s="29">
        <f t="shared" si="1"/>
        <v>0</v>
      </c>
      <c r="G26" s="33"/>
    </row>
    <row r="27" ht="40.5" hidden="1" spans="1:7">
      <c r="A27" s="26" t="s">
        <v>58</v>
      </c>
      <c r="B27" s="32" t="s">
        <v>59</v>
      </c>
      <c r="C27" s="25" t="s">
        <v>44</v>
      </c>
      <c r="D27" s="27">
        <v>9861</v>
      </c>
      <c r="E27" s="28"/>
      <c r="F27" s="29">
        <f t="shared" si="1"/>
        <v>0</v>
      </c>
      <c r="G27" s="30"/>
    </row>
    <row r="28" ht="60.75" hidden="1" spans="1:6">
      <c r="A28" s="26" t="s">
        <v>60</v>
      </c>
      <c r="B28" s="23" t="s">
        <v>61</v>
      </c>
      <c r="C28" s="24" t="s">
        <v>62</v>
      </c>
      <c r="D28" s="27">
        <v>240463</v>
      </c>
      <c r="E28" s="28"/>
      <c r="F28" s="29">
        <f t="shared" si="1"/>
        <v>0</v>
      </c>
    </row>
    <row r="29" ht="20.25" hidden="1" spans="1:7">
      <c r="A29" s="34" t="s">
        <v>63</v>
      </c>
      <c r="B29" s="23" t="s">
        <v>64</v>
      </c>
      <c r="C29" s="24" t="s">
        <v>62</v>
      </c>
      <c r="D29" s="27">
        <v>38839</v>
      </c>
      <c r="E29" s="28"/>
      <c r="F29" s="29">
        <f t="shared" si="1"/>
        <v>0</v>
      </c>
      <c r="G29" s="30"/>
    </row>
    <row r="30" ht="60.75" hidden="1" spans="1:7">
      <c r="A30" s="34" t="s">
        <v>65</v>
      </c>
      <c r="B30" s="32" t="s">
        <v>66</v>
      </c>
      <c r="C30" s="24" t="s">
        <v>67</v>
      </c>
      <c r="D30" s="27">
        <v>602139</v>
      </c>
      <c r="E30" s="28"/>
      <c r="F30" s="29">
        <f t="shared" si="1"/>
        <v>0</v>
      </c>
      <c r="G30" s="30"/>
    </row>
    <row r="31" ht="20.25" hidden="1" spans="1:7">
      <c r="A31" s="34" t="s">
        <v>68</v>
      </c>
      <c r="B31" s="35" t="s">
        <v>69</v>
      </c>
      <c r="C31" s="34" t="s">
        <v>67</v>
      </c>
      <c r="D31" s="27">
        <v>61669</v>
      </c>
      <c r="E31" s="28"/>
      <c r="F31" s="29">
        <f t="shared" si="1"/>
        <v>0</v>
      </c>
      <c r="G31" s="30"/>
    </row>
    <row r="32" ht="40.5" hidden="1" spans="1:7">
      <c r="A32" s="34" t="s">
        <v>70</v>
      </c>
      <c r="B32" s="35" t="s">
        <v>71</v>
      </c>
      <c r="C32" s="34" t="s">
        <v>67</v>
      </c>
      <c r="D32" s="27">
        <v>59400</v>
      </c>
      <c r="E32" s="28"/>
      <c r="F32" s="29">
        <f t="shared" si="1"/>
        <v>0</v>
      </c>
      <c r="G32" s="30"/>
    </row>
    <row r="33" s="1" customFormat="1" ht="40.5" hidden="1" spans="1:7">
      <c r="A33" s="34" t="s">
        <v>72</v>
      </c>
      <c r="B33" s="23" t="s">
        <v>73</v>
      </c>
      <c r="C33" s="24" t="s">
        <v>14</v>
      </c>
      <c r="D33" s="36" t="s">
        <v>74</v>
      </c>
      <c r="E33" s="36"/>
      <c r="F33" s="36"/>
      <c r="G33" s="37"/>
    </row>
    <row r="34" ht="40.5" hidden="1" spans="1:7">
      <c r="A34" s="34" t="s">
        <v>75</v>
      </c>
      <c r="B34" s="23" t="s">
        <v>76</v>
      </c>
      <c r="C34" s="24" t="s">
        <v>14</v>
      </c>
      <c r="D34" s="27">
        <v>754</v>
      </c>
      <c r="E34" s="28"/>
      <c r="F34" s="29">
        <f t="shared" si="1"/>
        <v>0</v>
      </c>
      <c r="G34" s="38"/>
    </row>
    <row r="35" ht="40.5" hidden="1" spans="1:6">
      <c r="A35" s="34" t="s">
        <v>77</v>
      </c>
      <c r="B35" s="23" t="s">
        <v>78</v>
      </c>
      <c r="C35" s="24" t="s">
        <v>14</v>
      </c>
      <c r="D35" s="27">
        <v>2565</v>
      </c>
      <c r="E35" s="28"/>
      <c r="F35" s="29">
        <f t="shared" si="1"/>
        <v>0</v>
      </c>
    </row>
    <row r="36" ht="20.25" hidden="1" spans="1:6">
      <c r="A36" s="34" t="s">
        <v>79</v>
      </c>
      <c r="B36" s="23" t="s">
        <v>80</v>
      </c>
      <c r="C36" s="25" t="s">
        <v>81</v>
      </c>
      <c r="D36" s="27">
        <v>652</v>
      </c>
      <c r="E36" s="28"/>
      <c r="F36" s="29">
        <f t="shared" si="1"/>
        <v>0</v>
      </c>
    </row>
    <row r="37" ht="20.25" hidden="1" spans="1:6">
      <c r="A37" s="34" t="s">
        <v>82</v>
      </c>
      <c r="B37" s="32" t="s">
        <v>83</v>
      </c>
      <c r="C37" s="25" t="s">
        <v>84</v>
      </c>
      <c r="D37" s="27">
        <v>249</v>
      </c>
      <c r="E37" s="28"/>
      <c r="F37" s="29">
        <f t="shared" si="1"/>
        <v>0</v>
      </c>
    </row>
    <row r="38" ht="20.25" hidden="1" spans="1:6">
      <c r="A38" s="39" t="s">
        <v>85</v>
      </c>
      <c r="B38" s="39"/>
      <c r="C38" s="39"/>
      <c r="D38" s="39"/>
      <c r="E38" s="39"/>
      <c r="F38" s="39"/>
    </row>
    <row r="39" ht="60.75" hidden="1" spans="1:6">
      <c r="A39" s="34" t="s">
        <v>86</v>
      </c>
      <c r="B39" s="23" t="s">
        <v>87</v>
      </c>
      <c r="C39" s="24" t="s">
        <v>88</v>
      </c>
      <c r="D39" s="40">
        <v>4162</v>
      </c>
      <c r="E39" s="41"/>
      <c r="F39" s="42">
        <f>E39*D39</f>
        <v>0</v>
      </c>
    </row>
    <row r="40" s="1" customFormat="1" ht="40.5" hidden="1" spans="1:6">
      <c r="A40" s="34" t="s">
        <v>89</v>
      </c>
      <c r="B40" s="23" t="s">
        <v>90</v>
      </c>
      <c r="C40" s="24" t="s">
        <v>91</v>
      </c>
      <c r="D40" s="40">
        <v>3518</v>
      </c>
      <c r="E40" s="41"/>
      <c r="F40" s="42">
        <f t="shared" ref="F40:F43" si="2">E40*D40</f>
        <v>0</v>
      </c>
    </row>
    <row r="41" ht="40.5" hidden="1" spans="1:7">
      <c r="A41" s="43" t="s">
        <v>92</v>
      </c>
      <c r="B41" s="23" t="s">
        <v>93</v>
      </c>
      <c r="C41" s="24" t="s">
        <v>91</v>
      </c>
      <c r="D41" s="40">
        <v>7556</v>
      </c>
      <c r="E41" s="41"/>
      <c r="F41" s="42">
        <f t="shared" si="2"/>
        <v>0</v>
      </c>
      <c r="G41" s="38"/>
    </row>
    <row r="42" ht="40.5" hidden="1" spans="1:6">
      <c r="A42" s="34" t="s">
        <v>94</v>
      </c>
      <c r="B42" s="23" t="s">
        <v>95</v>
      </c>
      <c r="C42" s="24" t="s">
        <v>91</v>
      </c>
      <c r="D42" s="40">
        <v>3342</v>
      </c>
      <c r="E42" s="41"/>
      <c r="F42" s="42">
        <f t="shared" si="2"/>
        <v>0</v>
      </c>
    </row>
    <row r="43" ht="60.75" hidden="1" spans="1:6">
      <c r="A43" s="43" t="s">
        <v>96</v>
      </c>
      <c r="B43" s="32" t="s">
        <v>97</v>
      </c>
      <c r="C43" s="25" t="s">
        <v>91</v>
      </c>
      <c r="D43" s="40">
        <v>1995</v>
      </c>
      <c r="E43" s="41"/>
      <c r="F43" s="42">
        <f t="shared" si="2"/>
        <v>0</v>
      </c>
    </row>
    <row r="44" ht="21" hidden="1" customHeight="1" spans="1:6">
      <c r="A44" s="26"/>
      <c r="B44" s="32"/>
      <c r="C44" s="24"/>
      <c r="D44" s="44" t="s">
        <v>98</v>
      </c>
      <c r="E44" s="44"/>
      <c r="F44" s="45">
        <f>SUM(F10:F13,F15:F32,F34:F37,F39:F43)</f>
        <v>0</v>
      </c>
    </row>
    <row r="45" ht="20.25" hidden="1" spans="1:6">
      <c r="A45" s="21" t="s">
        <v>99</v>
      </c>
      <c r="B45" s="18" t="s">
        <v>100</v>
      </c>
      <c r="C45" s="18"/>
      <c r="D45" s="18"/>
      <c r="E45" s="18"/>
      <c r="F45" s="18"/>
    </row>
    <row r="46" s="1" customFormat="1" ht="20.25" hidden="1" spans="1:6">
      <c r="A46" s="21" t="s">
        <v>101</v>
      </c>
      <c r="B46" s="18" t="s">
        <v>102</v>
      </c>
      <c r="C46" s="18"/>
      <c r="D46" s="18"/>
      <c r="E46" s="18"/>
      <c r="F46" s="18"/>
    </row>
    <row r="47" s="1" customFormat="1" ht="81.75" hidden="1" spans="1:6">
      <c r="A47" s="34" t="s">
        <v>103</v>
      </c>
      <c r="B47" s="35" t="s">
        <v>104</v>
      </c>
      <c r="C47" s="46" t="s">
        <v>105</v>
      </c>
      <c r="D47" s="40">
        <v>6360</v>
      </c>
      <c r="E47" s="41"/>
      <c r="F47" s="42">
        <f>E47*D47</f>
        <v>0</v>
      </c>
    </row>
    <row r="48" s="1" customFormat="1" ht="81.75" hidden="1" spans="1:6">
      <c r="A48" s="34" t="s">
        <v>106</v>
      </c>
      <c r="B48" s="35" t="s">
        <v>107</v>
      </c>
      <c r="C48" s="46" t="s">
        <v>105</v>
      </c>
      <c r="D48" s="40">
        <v>5859</v>
      </c>
      <c r="E48" s="41"/>
      <c r="F48" s="42">
        <f t="shared" ref="F48:F53" si="3">E48*D48</f>
        <v>0</v>
      </c>
    </row>
    <row r="49" s="1" customFormat="1" ht="81.75" hidden="1" spans="1:6">
      <c r="A49" s="34" t="s">
        <v>108</v>
      </c>
      <c r="B49" s="35" t="s">
        <v>109</v>
      </c>
      <c r="C49" s="46" t="s">
        <v>105</v>
      </c>
      <c r="D49" s="40">
        <v>5070</v>
      </c>
      <c r="E49" s="41"/>
      <c r="F49" s="42">
        <f t="shared" si="3"/>
        <v>0</v>
      </c>
    </row>
    <row r="50" s="2" customFormat="1" ht="60.75" hidden="1" spans="1:6">
      <c r="A50" s="47" t="s">
        <v>110</v>
      </c>
      <c r="B50" s="48" t="s">
        <v>111</v>
      </c>
      <c r="C50" s="49" t="s">
        <v>91</v>
      </c>
      <c r="D50" s="40">
        <v>5321</v>
      </c>
      <c r="E50" s="41"/>
      <c r="F50" s="42">
        <f t="shared" si="3"/>
        <v>0</v>
      </c>
    </row>
    <row r="51" s="1" customFormat="1" ht="60.75" hidden="1" spans="1:6">
      <c r="A51" s="47" t="s">
        <v>112</v>
      </c>
      <c r="B51" s="48" t="s">
        <v>113</v>
      </c>
      <c r="C51" s="49" t="s">
        <v>91</v>
      </c>
      <c r="D51" s="40">
        <v>8891</v>
      </c>
      <c r="E51" s="41"/>
      <c r="F51" s="42">
        <f t="shared" si="3"/>
        <v>0</v>
      </c>
    </row>
    <row r="52" s="1" customFormat="1" ht="60.75" hidden="1" spans="1:6">
      <c r="A52" s="47" t="s">
        <v>114</v>
      </c>
      <c r="B52" s="48" t="s">
        <v>115</v>
      </c>
      <c r="C52" s="49" t="s">
        <v>91</v>
      </c>
      <c r="D52" s="40">
        <v>9317</v>
      </c>
      <c r="E52" s="41"/>
      <c r="F52" s="42">
        <f t="shared" si="3"/>
        <v>0</v>
      </c>
    </row>
    <row r="53" ht="60.75" hidden="1" spans="1:6">
      <c r="A53" s="47" t="s">
        <v>116</v>
      </c>
      <c r="B53" s="48" t="s">
        <v>117</v>
      </c>
      <c r="C53" s="49" t="s">
        <v>118</v>
      </c>
      <c r="D53" s="40">
        <v>5145</v>
      </c>
      <c r="E53" s="41"/>
      <c r="F53" s="42">
        <f t="shared" si="3"/>
        <v>0</v>
      </c>
    </row>
    <row r="54" ht="20.25" hidden="1" spans="1:6">
      <c r="A54" s="50" t="s">
        <v>119</v>
      </c>
      <c r="B54" s="19" t="s">
        <v>120</v>
      </c>
      <c r="C54" s="19"/>
      <c r="D54" s="19"/>
      <c r="E54" s="19"/>
      <c r="F54" s="19"/>
    </row>
    <row r="55" ht="60.75" hidden="1" spans="1:6">
      <c r="A55" s="31" t="s">
        <v>121</v>
      </c>
      <c r="B55" s="48" t="s">
        <v>122</v>
      </c>
      <c r="C55" s="25" t="s">
        <v>123</v>
      </c>
      <c r="D55" s="40">
        <v>5184</v>
      </c>
      <c r="E55" s="41"/>
      <c r="F55" s="42">
        <f>E55*D55</f>
        <v>0</v>
      </c>
    </row>
    <row r="56" ht="60.75" hidden="1" spans="1:6">
      <c r="A56" s="31" t="s">
        <v>124</v>
      </c>
      <c r="B56" s="48" t="s">
        <v>125</v>
      </c>
      <c r="C56" s="25" t="s">
        <v>126</v>
      </c>
      <c r="D56" s="40">
        <v>5482</v>
      </c>
      <c r="E56" s="41"/>
      <c r="F56" s="42">
        <f t="shared" ref="F56:F57" si="4">E56*D56</f>
        <v>0</v>
      </c>
    </row>
    <row r="57" ht="40.5" hidden="1" spans="1:6">
      <c r="A57" s="26" t="s">
        <v>127</v>
      </c>
      <c r="B57" s="35" t="s">
        <v>128</v>
      </c>
      <c r="C57" s="24" t="s">
        <v>126</v>
      </c>
      <c r="D57" s="40">
        <v>5645</v>
      </c>
      <c r="E57" s="41"/>
      <c r="F57" s="42">
        <f t="shared" si="4"/>
        <v>0</v>
      </c>
    </row>
    <row r="58" s="3" customFormat="1" ht="21" hidden="1" spans="1:6">
      <c r="A58" s="26"/>
      <c r="B58" s="32"/>
      <c r="C58" s="26"/>
      <c r="D58" s="44" t="s">
        <v>98</v>
      </c>
      <c r="E58" s="44"/>
      <c r="F58" s="45">
        <f>SUM(F47:F53,F55:F57)</f>
        <v>0</v>
      </c>
    </row>
    <row r="59" ht="20.25" hidden="1" spans="1:6">
      <c r="A59" s="21" t="s">
        <v>129</v>
      </c>
      <c r="B59" s="18" t="s">
        <v>130</v>
      </c>
      <c r="C59" s="18"/>
      <c r="D59" s="18"/>
      <c r="E59" s="18"/>
      <c r="F59" s="18"/>
    </row>
    <row r="60" ht="20.25" hidden="1" spans="1:6">
      <c r="A60" s="21" t="s">
        <v>131</v>
      </c>
      <c r="B60" s="18" t="s">
        <v>132</v>
      </c>
      <c r="C60" s="18"/>
      <c r="D60" s="18"/>
      <c r="E60" s="18"/>
      <c r="F60" s="18"/>
    </row>
    <row r="61" ht="40.5" hidden="1" spans="1:6">
      <c r="A61" s="26" t="s">
        <v>133</v>
      </c>
      <c r="B61" s="23" t="s">
        <v>134</v>
      </c>
      <c r="C61" s="24" t="s">
        <v>135</v>
      </c>
      <c r="D61" s="36">
        <v>6273</v>
      </c>
      <c r="E61" s="28"/>
      <c r="F61" s="29">
        <f>E61*D61</f>
        <v>0</v>
      </c>
    </row>
    <row r="62" ht="40.5" hidden="1" spans="1:6">
      <c r="A62" s="51" t="s">
        <v>136</v>
      </c>
      <c r="B62" s="23" t="s">
        <v>137</v>
      </c>
      <c r="C62" s="24" t="s">
        <v>135</v>
      </c>
      <c r="D62" s="36">
        <v>2380</v>
      </c>
      <c r="E62" s="28"/>
      <c r="F62" s="29">
        <f t="shared" ref="F62:F66" si="5">E62*D62</f>
        <v>0</v>
      </c>
    </row>
    <row r="63" ht="40.5" hidden="1" spans="1:6">
      <c r="A63" s="26" t="s">
        <v>138</v>
      </c>
      <c r="B63" s="23" t="s">
        <v>139</v>
      </c>
      <c r="C63" s="24" t="s">
        <v>135</v>
      </c>
      <c r="D63" s="36">
        <v>3948</v>
      </c>
      <c r="E63" s="28"/>
      <c r="F63" s="29">
        <f t="shared" si="5"/>
        <v>0</v>
      </c>
    </row>
    <row r="64" ht="40.5" hidden="1" spans="1:6">
      <c r="A64" s="51" t="s">
        <v>140</v>
      </c>
      <c r="B64" s="23" t="s">
        <v>141</v>
      </c>
      <c r="C64" s="24" t="s">
        <v>135</v>
      </c>
      <c r="D64" s="36">
        <v>2575</v>
      </c>
      <c r="E64" s="28"/>
      <c r="F64" s="29">
        <f t="shared" si="5"/>
        <v>0</v>
      </c>
    </row>
    <row r="65" ht="20.25" hidden="1" spans="1:6">
      <c r="A65" s="26" t="s">
        <v>142</v>
      </c>
      <c r="B65" s="23" t="s">
        <v>143</v>
      </c>
      <c r="C65" s="26" t="s">
        <v>144</v>
      </c>
      <c r="D65" s="36">
        <v>15114</v>
      </c>
      <c r="E65" s="28"/>
      <c r="F65" s="29">
        <f t="shared" si="5"/>
        <v>0</v>
      </c>
    </row>
    <row r="66" ht="81" hidden="1" spans="1:6">
      <c r="A66" s="26" t="s">
        <v>145</v>
      </c>
      <c r="B66" s="23" t="s">
        <v>146</v>
      </c>
      <c r="C66" s="24" t="s">
        <v>147</v>
      </c>
      <c r="D66" s="36">
        <v>1260</v>
      </c>
      <c r="E66" s="28"/>
      <c r="F66" s="29">
        <f t="shared" si="5"/>
        <v>0</v>
      </c>
    </row>
    <row r="67" s="3" customFormat="1" ht="21" hidden="1" spans="1:6">
      <c r="A67" s="26"/>
      <c r="B67" s="32"/>
      <c r="C67" s="26"/>
      <c r="D67" s="44" t="s">
        <v>98</v>
      </c>
      <c r="E67" s="44"/>
      <c r="F67" s="20">
        <f>SUM(F61:F66)</f>
        <v>0</v>
      </c>
    </row>
    <row r="68" ht="20.25" hidden="1" spans="1:6">
      <c r="A68" s="21" t="s">
        <v>148</v>
      </c>
      <c r="B68" s="18" t="s">
        <v>149</v>
      </c>
      <c r="C68" s="18"/>
      <c r="D68" s="18"/>
      <c r="E68" s="18"/>
      <c r="F68" s="18"/>
    </row>
    <row r="69" ht="20.25" hidden="1" spans="1:6">
      <c r="A69" s="26" t="s">
        <v>150</v>
      </c>
      <c r="B69" s="23" t="s">
        <v>151</v>
      </c>
      <c r="C69" s="24" t="s">
        <v>135</v>
      </c>
      <c r="D69" s="36">
        <v>3994</v>
      </c>
      <c r="E69" s="28"/>
      <c r="F69" s="29">
        <f>E69*D69</f>
        <v>0</v>
      </c>
    </row>
    <row r="70" ht="20.25" hidden="1" spans="1:6">
      <c r="A70" s="26" t="s">
        <v>152</v>
      </c>
      <c r="B70" s="23" t="s">
        <v>153</v>
      </c>
      <c r="C70" s="24" t="s">
        <v>135</v>
      </c>
      <c r="D70" s="36">
        <v>15932</v>
      </c>
      <c r="E70" s="28"/>
      <c r="F70" s="29">
        <f t="shared" ref="F70:F72" si="6">E70*D70</f>
        <v>0</v>
      </c>
    </row>
    <row r="71" ht="20.25" hidden="1" spans="1:6">
      <c r="A71" s="26" t="s">
        <v>154</v>
      </c>
      <c r="B71" s="23" t="s">
        <v>155</v>
      </c>
      <c r="C71" s="24" t="s">
        <v>156</v>
      </c>
      <c r="D71" s="36">
        <v>121259</v>
      </c>
      <c r="E71" s="28"/>
      <c r="F71" s="29">
        <f t="shared" si="6"/>
        <v>0</v>
      </c>
    </row>
    <row r="72" ht="20.25" hidden="1" spans="1:6">
      <c r="A72" s="52" t="s">
        <v>157</v>
      </c>
      <c r="B72" s="23" t="s">
        <v>158</v>
      </c>
      <c r="C72" s="24" t="s">
        <v>135</v>
      </c>
      <c r="D72" s="36">
        <v>5041</v>
      </c>
      <c r="E72" s="28"/>
      <c r="F72" s="29">
        <f t="shared" si="6"/>
        <v>0</v>
      </c>
    </row>
    <row r="73" ht="20.25" hidden="1" spans="1:6">
      <c r="A73" s="26"/>
      <c r="B73" s="32"/>
      <c r="C73" s="26"/>
      <c r="D73" s="44" t="s">
        <v>98</v>
      </c>
      <c r="E73" s="44"/>
      <c r="F73" s="20">
        <f>SUM(F69:F72)</f>
        <v>0</v>
      </c>
    </row>
    <row r="74" ht="20.25" hidden="1" spans="1:6">
      <c r="A74" s="21" t="s">
        <v>159</v>
      </c>
      <c r="B74" s="18" t="s">
        <v>160</v>
      </c>
      <c r="C74" s="18"/>
      <c r="D74" s="18"/>
      <c r="E74" s="18"/>
      <c r="F74" s="18"/>
    </row>
    <row r="75" ht="20.25" hidden="1" spans="1:6">
      <c r="A75" s="51" t="s">
        <v>161</v>
      </c>
      <c r="B75" s="23" t="s">
        <v>162</v>
      </c>
      <c r="C75" s="24" t="s">
        <v>135</v>
      </c>
      <c r="D75" s="36">
        <v>4290</v>
      </c>
      <c r="E75" s="28"/>
      <c r="F75" s="29">
        <f>E75*D75</f>
        <v>0</v>
      </c>
    </row>
    <row r="76" ht="20.25" hidden="1" spans="1:6">
      <c r="A76" s="26" t="s">
        <v>163</v>
      </c>
      <c r="B76" s="23" t="s">
        <v>164</v>
      </c>
      <c r="C76" s="24" t="s">
        <v>135</v>
      </c>
      <c r="D76" s="36">
        <v>4158</v>
      </c>
      <c r="E76" s="28"/>
      <c r="F76" s="29">
        <f t="shared" ref="F76" si="7">E76*D76</f>
        <v>0</v>
      </c>
    </row>
    <row r="77" ht="20.25" hidden="1" spans="1:6">
      <c r="A77" s="26"/>
      <c r="B77" s="32"/>
      <c r="C77" s="26"/>
      <c r="D77" s="44" t="s">
        <v>98</v>
      </c>
      <c r="E77" s="44"/>
      <c r="F77" s="20">
        <f>SUM(F75:F76)</f>
        <v>0</v>
      </c>
    </row>
    <row r="78" s="1" customFormat="1" ht="20.25" hidden="1" spans="1:6">
      <c r="A78" s="53" t="s">
        <v>165</v>
      </c>
      <c r="B78" s="18" t="s">
        <v>166</v>
      </c>
      <c r="C78" s="18"/>
      <c r="D78" s="18"/>
      <c r="E78" s="18"/>
      <c r="F78" s="18"/>
    </row>
    <row r="79" ht="20.25" hidden="1" spans="1:6">
      <c r="A79" s="26" t="s">
        <v>167</v>
      </c>
      <c r="B79" s="23" t="s">
        <v>168</v>
      </c>
      <c r="C79" s="24" t="s">
        <v>135</v>
      </c>
      <c r="D79" s="36">
        <v>4010</v>
      </c>
      <c r="E79" s="28"/>
      <c r="F79" s="29">
        <f>E79*D79</f>
        <v>0</v>
      </c>
    </row>
    <row r="80" ht="20.25" hidden="1" spans="1:6">
      <c r="A80" s="26" t="s">
        <v>169</v>
      </c>
      <c r="B80" s="23" t="s">
        <v>170</v>
      </c>
      <c r="C80" s="24" t="s">
        <v>135</v>
      </c>
      <c r="D80" s="36">
        <v>2746</v>
      </c>
      <c r="E80" s="28"/>
      <c r="F80" s="29">
        <f>E80*D80</f>
        <v>0</v>
      </c>
    </row>
    <row r="81" ht="20.25" hidden="1" spans="1:6">
      <c r="A81" s="26"/>
      <c r="B81" s="32"/>
      <c r="C81" s="26"/>
      <c r="D81" s="44" t="s">
        <v>98</v>
      </c>
      <c r="E81" s="44"/>
      <c r="F81" s="20">
        <f>SUM(F79:F80)</f>
        <v>0</v>
      </c>
    </row>
    <row r="82" ht="20.25" hidden="1" spans="1:6">
      <c r="A82" s="21" t="s">
        <v>171</v>
      </c>
      <c r="B82" s="18" t="s">
        <v>172</v>
      </c>
      <c r="C82" s="18"/>
      <c r="D82" s="18"/>
      <c r="E82" s="18"/>
      <c r="F82" s="18"/>
    </row>
    <row r="83" ht="20.25" hidden="1" spans="1:6">
      <c r="A83" s="47" t="s">
        <v>173</v>
      </c>
      <c r="B83" s="48" t="s">
        <v>174</v>
      </c>
      <c r="C83" s="47" t="s">
        <v>175</v>
      </c>
      <c r="D83" s="27">
        <v>173852</v>
      </c>
      <c r="E83" s="28"/>
      <c r="F83" s="29">
        <f>E83*D83</f>
        <v>0</v>
      </c>
    </row>
    <row r="84" ht="40.5" hidden="1" spans="1:6">
      <c r="A84" s="26" t="s">
        <v>176</v>
      </c>
      <c r="B84" s="23" t="s">
        <v>177</v>
      </c>
      <c r="C84" s="26" t="s">
        <v>84</v>
      </c>
      <c r="D84" s="36">
        <v>305</v>
      </c>
      <c r="E84" s="28"/>
      <c r="F84" s="29">
        <f t="shared" ref="F84:F89" si="8">E84*D84</f>
        <v>0</v>
      </c>
    </row>
    <row r="85" ht="40.5" hidden="1" spans="1:6">
      <c r="A85" s="26" t="s">
        <v>178</v>
      </c>
      <c r="B85" s="23" t="s">
        <v>179</v>
      </c>
      <c r="C85" s="26" t="s">
        <v>180</v>
      </c>
      <c r="D85" s="36">
        <v>1599</v>
      </c>
      <c r="E85" s="28"/>
      <c r="F85" s="29">
        <f t="shared" si="8"/>
        <v>0</v>
      </c>
    </row>
    <row r="86" ht="40.5" hidden="1" spans="1:6">
      <c r="A86" s="26" t="s">
        <v>181</v>
      </c>
      <c r="B86" s="23" t="s">
        <v>182</v>
      </c>
      <c r="C86" s="26" t="s">
        <v>180</v>
      </c>
      <c r="D86" s="36">
        <v>4541</v>
      </c>
      <c r="E86" s="28"/>
      <c r="F86" s="29">
        <f t="shared" si="8"/>
        <v>0</v>
      </c>
    </row>
    <row r="87" ht="40.5" hidden="1" spans="1:6">
      <c r="A87" s="26" t="s">
        <v>183</v>
      </c>
      <c r="B87" s="23" t="s">
        <v>184</v>
      </c>
      <c r="C87" s="26" t="s">
        <v>185</v>
      </c>
      <c r="D87" s="36">
        <v>2699</v>
      </c>
      <c r="E87" s="28"/>
      <c r="F87" s="29">
        <f t="shared" si="8"/>
        <v>0</v>
      </c>
    </row>
    <row r="88" ht="20.25" hidden="1" spans="1:6">
      <c r="A88" s="26" t="s">
        <v>186</v>
      </c>
      <c r="B88" s="23" t="s">
        <v>187</v>
      </c>
      <c r="C88" s="26" t="s">
        <v>188</v>
      </c>
      <c r="D88" s="36">
        <v>49140</v>
      </c>
      <c r="E88" s="28"/>
      <c r="F88" s="29">
        <f t="shared" si="8"/>
        <v>0</v>
      </c>
    </row>
    <row r="89" s="1" customFormat="1" ht="20.25" hidden="1" spans="1:6">
      <c r="A89" s="26" t="s">
        <v>189</v>
      </c>
      <c r="B89" s="35" t="s">
        <v>190</v>
      </c>
      <c r="C89" s="34" t="s">
        <v>191</v>
      </c>
      <c r="D89" s="36">
        <v>25282</v>
      </c>
      <c r="E89" s="28"/>
      <c r="F89" s="29">
        <f t="shared" si="8"/>
        <v>0</v>
      </c>
    </row>
    <row r="90" s="1" customFormat="1" ht="20.25" hidden="1" spans="1:6">
      <c r="A90" s="26"/>
      <c r="B90" s="32"/>
      <c r="C90" s="26"/>
      <c r="D90" s="44" t="s">
        <v>98</v>
      </c>
      <c r="E90" s="44"/>
      <c r="F90" s="20">
        <f>SUM(F83:F89)</f>
        <v>0</v>
      </c>
    </row>
    <row r="91" ht="20.25" spans="1:6">
      <c r="A91" s="21" t="s">
        <v>192</v>
      </c>
      <c r="B91" s="21" t="s">
        <v>193</v>
      </c>
      <c r="C91" s="21"/>
      <c r="D91" s="21"/>
      <c r="E91" s="21"/>
      <c r="F91" s="21"/>
    </row>
    <row r="92" ht="20.25" hidden="1" spans="1:6">
      <c r="A92" s="26" t="s">
        <v>194</v>
      </c>
      <c r="B92" s="32" t="s">
        <v>195</v>
      </c>
      <c r="C92" s="46" t="s">
        <v>196</v>
      </c>
      <c r="D92" s="54">
        <v>5948</v>
      </c>
      <c r="E92" s="41"/>
      <c r="F92" s="42">
        <f>E92*D92</f>
        <v>0</v>
      </c>
    </row>
    <row r="93" ht="40.5" hidden="1" spans="1:6">
      <c r="A93" s="26" t="s">
        <v>197</v>
      </c>
      <c r="B93" s="32" t="s">
        <v>198</v>
      </c>
      <c r="C93" s="46" t="s">
        <v>196</v>
      </c>
      <c r="D93" s="54">
        <v>5562</v>
      </c>
      <c r="E93" s="41"/>
      <c r="F93" s="42">
        <f t="shared" ref="F93:F104" si="9">E93*D93</f>
        <v>0</v>
      </c>
    </row>
    <row r="94" ht="20.25" hidden="1" spans="1:6">
      <c r="A94" s="31" t="s">
        <v>199</v>
      </c>
      <c r="B94" s="32" t="s">
        <v>200</v>
      </c>
      <c r="C94" s="46" t="s">
        <v>196</v>
      </c>
      <c r="D94" s="54">
        <v>3486</v>
      </c>
      <c r="E94" s="41"/>
      <c r="F94" s="42">
        <f t="shared" si="9"/>
        <v>0</v>
      </c>
    </row>
    <row r="95" ht="40.5" hidden="1" spans="1:6">
      <c r="A95" s="26" t="s">
        <v>201</v>
      </c>
      <c r="B95" s="32" t="s">
        <v>202</v>
      </c>
      <c r="C95" s="46" t="s">
        <v>203</v>
      </c>
      <c r="D95" s="54">
        <v>9022</v>
      </c>
      <c r="E95" s="41"/>
      <c r="F95" s="42">
        <f t="shared" si="9"/>
        <v>0</v>
      </c>
    </row>
    <row r="96" ht="20.25" hidden="1" spans="1:6">
      <c r="A96" s="26" t="s">
        <v>201</v>
      </c>
      <c r="B96" s="32" t="s">
        <v>204</v>
      </c>
      <c r="C96" s="49" t="s">
        <v>135</v>
      </c>
      <c r="D96" s="54">
        <v>3277</v>
      </c>
      <c r="E96" s="41"/>
      <c r="F96" s="42">
        <f t="shared" si="9"/>
        <v>0</v>
      </c>
    </row>
    <row r="97" ht="20.25" hidden="1" spans="1:6">
      <c r="A97" s="26" t="s">
        <v>205</v>
      </c>
      <c r="B97" s="32" t="s">
        <v>206</v>
      </c>
      <c r="C97" s="49" t="s">
        <v>207</v>
      </c>
      <c r="D97" s="54">
        <v>4067</v>
      </c>
      <c r="E97" s="41"/>
      <c r="F97" s="42">
        <f t="shared" si="9"/>
        <v>0</v>
      </c>
    </row>
    <row r="98" ht="40.5" hidden="1" spans="1:6">
      <c r="A98" s="26" t="s">
        <v>208</v>
      </c>
      <c r="B98" s="48" t="s">
        <v>209</v>
      </c>
      <c r="C98" s="46" t="s">
        <v>196</v>
      </c>
      <c r="D98" s="54">
        <v>5932</v>
      </c>
      <c r="E98" s="41"/>
      <c r="F98" s="42">
        <f t="shared" si="9"/>
        <v>0</v>
      </c>
    </row>
    <row r="99" ht="40.5" hidden="1" spans="1:6">
      <c r="A99" s="26" t="s">
        <v>210</v>
      </c>
      <c r="B99" s="48" t="s">
        <v>211</v>
      </c>
      <c r="C99" s="46" t="s">
        <v>196</v>
      </c>
      <c r="D99" s="54">
        <v>6461</v>
      </c>
      <c r="E99" s="41"/>
      <c r="F99" s="42">
        <f t="shared" si="9"/>
        <v>0</v>
      </c>
    </row>
    <row r="100" ht="40.5" spans="1:10">
      <c r="A100" s="26" t="s">
        <v>212</v>
      </c>
      <c r="B100" s="32" t="s">
        <v>213</v>
      </c>
      <c r="C100" s="46" t="s">
        <v>196</v>
      </c>
      <c r="D100" s="54">
        <v>4092.6</v>
      </c>
      <c r="E100" s="41">
        <v>742</v>
      </c>
      <c r="F100" s="42">
        <f t="shared" si="9"/>
        <v>3036709.2</v>
      </c>
      <c r="G100" s="33"/>
      <c r="J100" s="33"/>
    </row>
    <row r="101" ht="40.5" hidden="1" spans="1:6">
      <c r="A101" s="26" t="s">
        <v>214</v>
      </c>
      <c r="B101" s="32" t="s">
        <v>215</v>
      </c>
      <c r="C101" s="46" t="s">
        <v>216</v>
      </c>
      <c r="D101" s="54">
        <v>3417</v>
      </c>
      <c r="E101" s="41"/>
      <c r="F101" s="42">
        <f t="shared" si="9"/>
        <v>0</v>
      </c>
    </row>
    <row r="102" ht="40.5" hidden="1" spans="1:10">
      <c r="A102" s="24" t="s">
        <v>217</v>
      </c>
      <c r="B102" s="32" t="s">
        <v>218</v>
      </c>
      <c r="C102" s="46" t="s">
        <v>216</v>
      </c>
      <c r="D102" s="40">
        <v>2443</v>
      </c>
      <c r="E102" s="41"/>
      <c r="F102" s="42">
        <f t="shared" si="9"/>
        <v>0</v>
      </c>
      <c r="G102" s="33"/>
      <c r="J102" s="33"/>
    </row>
    <row r="103" ht="40.5" hidden="1" spans="1:6">
      <c r="A103" s="24" t="s">
        <v>219</v>
      </c>
      <c r="B103" s="32" t="s">
        <v>220</v>
      </c>
      <c r="C103" s="46" t="s">
        <v>216</v>
      </c>
      <c r="D103" s="54">
        <v>2887</v>
      </c>
      <c r="E103" s="41"/>
      <c r="F103" s="42">
        <f t="shared" si="9"/>
        <v>0</v>
      </c>
    </row>
    <row r="104" ht="20.25" hidden="1" spans="1:6">
      <c r="A104" s="24" t="s">
        <v>221</v>
      </c>
      <c r="B104" s="48" t="s">
        <v>222</v>
      </c>
      <c r="C104" s="46" t="s">
        <v>196</v>
      </c>
      <c r="D104" s="54">
        <v>298</v>
      </c>
      <c r="E104" s="41"/>
      <c r="F104" s="42">
        <f t="shared" si="9"/>
        <v>0</v>
      </c>
    </row>
    <row r="105" ht="41.25" hidden="1" customHeight="1" spans="1:6">
      <c r="A105" s="24" t="s">
        <v>223</v>
      </c>
      <c r="B105" s="48" t="s">
        <v>224</v>
      </c>
      <c r="C105" s="46" t="s">
        <v>196</v>
      </c>
      <c r="D105" s="27" t="s">
        <v>15</v>
      </c>
      <c r="E105" s="27"/>
      <c r="F105" s="27"/>
    </row>
    <row r="106" ht="20.25" spans="1:6">
      <c r="A106" s="26"/>
      <c r="B106" s="32"/>
      <c r="C106" s="26"/>
      <c r="D106" s="44" t="s">
        <v>98</v>
      </c>
      <c r="E106" s="44"/>
      <c r="F106" s="45">
        <f>SUM(F92:F105)</f>
        <v>3036709.2</v>
      </c>
    </row>
    <row r="107" ht="20.25" hidden="1" spans="1:6">
      <c r="A107" s="21" t="s">
        <v>225</v>
      </c>
      <c r="B107" s="21" t="s">
        <v>226</v>
      </c>
      <c r="C107" s="21"/>
      <c r="D107" s="21"/>
      <c r="E107" s="21"/>
      <c r="F107" s="21"/>
    </row>
    <row r="108" ht="40.5" hidden="1" spans="1:6">
      <c r="A108" s="46" t="s">
        <v>227</v>
      </c>
      <c r="B108" s="48" t="s">
        <v>228</v>
      </c>
      <c r="C108" s="46" t="s">
        <v>196</v>
      </c>
      <c r="D108" s="27">
        <v>8693</v>
      </c>
      <c r="E108" s="28"/>
      <c r="F108" s="29">
        <f>E108*D108</f>
        <v>0</v>
      </c>
    </row>
    <row r="109" ht="20.25" hidden="1" spans="1:6">
      <c r="A109" s="26"/>
      <c r="B109" s="32"/>
      <c r="C109" s="26"/>
      <c r="D109" s="44" t="s">
        <v>98</v>
      </c>
      <c r="E109" s="44"/>
      <c r="F109" s="20">
        <f>SUM(F108)</f>
        <v>0</v>
      </c>
    </row>
    <row r="110" ht="28.5" hidden="1" spans="1:7">
      <c r="A110" s="18" t="s">
        <v>229</v>
      </c>
      <c r="B110" s="18" t="s">
        <v>230</v>
      </c>
      <c r="C110" s="18"/>
      <c r="D110" s="18"/>
      <c r="E110" s="18"/>
      <c r="F110" s="18"/>
      <c r="G110" s="55"/>
    </row>
    <row r="111" ht="40.5" hidden="1" spans="1:6">
      <c r="A111" s="24" t="s">
        <v>231</v>
      </c>
      <c r="B111" s="23" t="s">
        <v>232</v>
      </c>
      <c r="C111" s="25" t="s">
        <v>233</v>
      </c>
      <c r="D111" s="36">
        <v>15462</v>
      </c>
      <c r="E111" s="28"/>
      <c r="F111" s="29">
        <f>E111*D111</f>
        <v>0</v>
      </c>
    </row>
    <row r="112" ht="40.5" hidden="1" spans="1:6">
      <c r="A112" s="24" t="s">
        <v>234</v>
      </c>
      <c r="B112" s="23" t="s">
        <v>235</v>
      </c>
      <c r="C112" s="25" t="s">
        <v>236</v>
      </c>
      <c r="D112" s="36">
        <v>3904</v>
      </c>
      <c r="E112" s="28"/>
      <c r="F112" s="29">
        <f t="shared" ref="F112:F125" si="10">E112*D112</f>
        <v>0</v>
      </c>
    </row>
    <row r="113" ht="40.5" hidden="1" spans="1:6">
      <c r="A113" s="24" t="s">
        <v>237</v>
      </c>
      <c r="B113" s="35" t="s">
        <v>238</v>
      </c>
      <c r="C113" s="25" t="s">
        <v>239</v>
      </c>
      <c r="D113" s="36">
        <v>2628</v>
      </c>
      <c r="E113" s="28"/>
      <c r="F113" s="29">
        <f t="shared" si="10"/>
        <v>0</v>
      </c>
    </row>
    <row r="114" s="1" customFormat="1" ht="40.5" hidden="1" spans="1:6">
      <c r="A114" s="24" t="s">
        <v>240</v>
      </c>
      <c r="B114" s="23" t="s">
        <v>241</v>
      </c>
      <c r="C114" s="25" t="s">
        <v>236</v>
      </c>
      <c r="D114" s="36">
        <v>30804</v>
      </c>
      <c r="E114" s="28"/>
      <c r="F114" s="29">
        <f t="shared" si="10"/>
        <v>0</v>
      </c>
    </row>
    <row r="115" s="1" customFormat="1" ht="40.5" hidden="1" spans="1:6">
      <c r="A115" s="24" t="s">
        <v>242</v>
      </c>
      <c r="B115" s="23" t="s">
        <v>243</v>
      </c>
      <c r="C115" s="24" t="s">
        <v>55</v>
      </c>
      <c r="D115" s="36">
        <v>17914</v>
      </c>
      <c r="E115" s="28"/>
      <c r="F115" s="29">
        <f t="shared" si="10"/>
        <v>0</v>
      </c>
    </row>
    <row r="116" ht="40.5" hidden="1" spans="1:6">
      <c r="A116" s="24" t="s">
        <v>244</v>
      </c>
      <c r="B116" s="23" t="s">
        <v>245</v>
      </c>
      <c r="C116" s="24" t="s">
        <v>55</v>
      </c>
      <c r="D116" s="36">
        <v>20951</v>
      </c>
      <c r="E116" s="28"/>
      <c r="F116" s="29">
        <f t="shared" si="10"/>
        <v>0</v>
      </c>
    </row>
    <row r="117" ht="20.25" hidden="1" spans="1:6">
      <c r="A117" s="24" t="s">
        <v>246</v>
      </c>
      <c r="B117" s="23" t="s">
        <v>247</v>
      </c>
      <c r="C117" s="24" t="s">
        <v>55</v>
      </c>
      <c r="D117" s="36">
        <v>16047</v>
      </c>
      <c r="E117" s="28"/>
      <c r="F117" s="29">
        <f t="shared" si="10"/>
        <v>0</v>
      </c>
    </row>
    <row r="118" ht="20.25" hidden="1" spans="1:6">
      <c r="A118" s="25" t="s">
        <v>248</v>
      </c>
      <c r="B118" s="32" t="s">
        <v>249</v>
      </c>
      <c r="C118" s="25" t="s">
        <v>55</v>
      </c>
      <c r="D118" s="36">
        <v>17294</v>
      </c>
      <c r="E118" s="28"/>
      <c r="F118" s="29">
        <f t="shared" si="10"/>
        <v>0</v>
      </c>
    </row>
    <row r="119" ht="20.25" hidden="1" spans="1:6">
      <c r="A119" s="25" t="s">
        <v>250</v>
      </c>
      <c r="B119" s="32" t="s">
        <v>251</v>
      </c>
      <c r="C119" s="25" t="s">
        <v>55</v>
      </c>
      <c r="D119" s="36">
        <v>14788</v>
      </c>
      <c r="E119" s="28"/>
      <c r="F119" s="29">
        <f t="shared" si="10"/>
        <v>0</v>
      </c>
    </row>
    <row r="120" ht="20.25" hidden="1" spans="1:6">
      <c r="A120" s="24" t="s">
        <v>252</v>
      </c>
      <c r="B120" s="23" t="s">
        <v>253</v>
      </c>
      <c r="C120" s="24" t="s">
        <v>254</v>
      </c>
      <c r="D120" s="36">
        <v>8641</v>
      </c>
      <c r="E120" s="28"/>
      <c r="F120" s="29">
        <f t="shared" si="10"/>
        <v>0</v>
      </c>
    </row>
    <row r="121" ht="20.25" hidden="1" spans="1:6">
      <c r="A121" s="24" t="s">
        <v>255</v>
      </c>
      <c r="B121" s="23" t="s">
        <v>256</v>
      </c>
      <c r="C121" s="24" t="s">
        <v>257</v>
      </c>
      <c r="D121" s="36">
        <v>4497</v>
      </c>
      <c r="E121" s="28"/>
      <c r="F121" s="29">
        <f t="shared" si="10"/>
        <v>0</v>
      </c>
    </row>
    <row r="122" ht="20.25" hidden="1" spans="1:6">
      <c r="A122" s="24" t="s">
        <v>258</v>
      </c>
      <c r="B122" s="23" t="s">
        <v>259</v>
      </c>
      <c r="C122" s="24" t="s">
        <v>260</v>
      </c>
      <c r="D122" s="36">
        <v>5716</v>
      </c>
      <c r="E122" s="28"/>
      <c r="F122" s="29">
        <f t="shared" si="10"/>
        <v>0</v>
      </c>
    </row>
    <row r="123" s="4" customFormat="1" ht="20.25" hidden="1" spans="1:6">
      <c r="A123" s="56" t="s">
        <v>261</v>
      </c>
      <c r="B123" s="23" t="s">
        <v>262</v>
      </c>
      <c r="C123" s="24" t="s">
        <v>260</v>
      </c>
      <c r="D123" s="36">
        <v>5243</v>
      </c>
      <c r="E123" s="28"/>
      <c r="F123" s="29">
        <f t="shared" si="10"/>
        <v>0</v>
      </c>
    </row>
    <row r="124" ht="20.25" hidden="1" spans="1:6">
      <c r="A124" s="24" t="s">
        <v>263</v>
      </c>
      <c r="B124" s="23" t="s">
        <v>264</v>
      </c>
      <c r="C124" s="24" t="s">
        <v>260</v>
      </c>
      <c r="D124" s="36">
        <v>7689</v>
      </c>
      <c r="E124" s="28"/>
      <c r="F124" s="29">
        <f t="shared" si="10"/>
        <v>0</v>
      </c>
    </row>
    <row r="125" ht="60.75" hidden="1" spans="1:6">
      <c r="A125" s="24" t="s">
        <v>265</v>
      </c>
      <c r="B125" s="57" t="s">
        <v>266</v>
      </c>
      <c r="C125" s="24" t="s">
        <v>267</v>
      </c>
      <c r="D125" s="36">
        <v>16277</v>
      </c>
      <c r="E125" s="28"/>
      <c r="F125" s="29">
        <f t="shared" si="10"/>
        <v>0</v>
      </c>
    </row>
    <row r="126" ht="41.25" hidden="1" customHeight="1" spans="1:6">
      <c r="A126" s="24" t="s">
        <v>268</v>
      </c>
      <c r="B126" s="23" t="s">
        <v>269</v>
      </c>
      <c r="C126" s="24" t="s">
        <v>260</v>
      </c>
      <c r="D126" s="25" t="s">
        <v>15</v>
      </c>
      <c r="E126" s="25"/>
      <c r="F126" s="25"/>
    </row>
    <row r="127" ht="20.25" hidden="1" spans="1:6">
      <c r="A127" s="26"/>
      <c r="B127" s="32"/>
      <c r="C127" s="26"/>
      <c r="D127" s="44" t="s">
        <v>98</v>
      </c>
      <c r="E127" s="44"/>
      <c r="F127" s="45">
        <f>SUM(F111:F125)</f>
        <v>0</v>
      </c>
    </row>
    <row r="128" s="1" customFormat="1" ht="37.5" hidden="1" customHeight="1" spans="1:6">
      <c r="A128" s="21" t="s">
        <v>270</v>
      </c>
      <c r="B128" s="18" t="s">
        <v>271</v>
      </c>
      <c r="C128" s="18"/>
      <c r="D128" s="18"/>
      <c r="E128" s="18"/>
      <c r="F128" s="18"/>
    </row>
    <row r="129" ht="20.25" hidden="1" spans="1:6">
      <c r="A129" s="21" t="s">
        <v>272</v>
      </c>
      <c r="B129" s="21" t="s">
        <v>273</v>
      </c>
      <c r="C129" s="21"/>
      <c r="D129" s="21"/>
      <c r="E129" s="21"/>
      <c r="F129" s="21"/>
    </row>
    <row r="130" ht="74.25" hidden="1" customHeight="1" spans="1:6">
      <c r="A130" s="34" t="s">
        <v>274</v>
      </c>
      <c r="B130" s="58" t="s">
        <v>275</v>
      </c>
      <c r="C130" s="34" t="s">
        <v>276</v>
      </c>
      <c r="D130" s="36">
        <v>1601115</v>
      </c>
      <c r="E130" s="28"/>
      <c r="F130" s="29">
        <f>E130*D130</f>
        <v>0</v>
      </c>
    </row>
    <row r="131" ht="40.5" hidden="1" spans="1:6">
      <c r="A131" s="34" t="s">
        <v>277</v>
      </c>
      <c r="B131" s="58" t="s">
        <v>278</v>
      </c>
      <c r="C131" s="34" t="s">
        <v>276</v>
      </c>
      <c r="D131" s="36">
        <v>2003454</v>
      </c>
      <c r="E131" s="28"/>
      <c r="F131" s="29">
        <f t="shared" ref="F131:F133" si="11">E131*D131</f>
        <v>0</v>
      </c>
    </row>
    <row r="132" ht="20.25" hidden="1" spans="1:6">
      <c r="A132" s="47" t="s">
        <v>279</v>
      </c>
      <c r="B132" s="59" t="s">
        <v>280</v>
      </c>
      <c r="C132" s="47" t="s">
        <v>276</v>
      </c>
      <c r="D132" s="36">
        <v>451747</v>
      </c>
      <c r="E132" s="28"/>
      <c r="F132" s="29">
        <f t="shared" si="11"/>
        <v>0</v>
      </c>
    </row>
    <row r="133" ht="20.25" hidden="1" spans="1:6">
      <c r="A133" s="47" t="s">
        <v>281</v>
      </c>
      <c r="B133" s="59" t="s">
        <v>282</v>
      </c>
      <c r="C133" s="47" t="s">
        <v>276</v>
      </c>
      <c r="D133" s="36">
        <v>368489</v>
      </c>
      <c r="E133" s="28"/>
      <c r="F133" s="29">
        <f t="shared" si="11"/>
        <v>0</v>
      </c>
    </row>
    <row r="134" ht="20.25" hidden="1" spans="1:6">
      <c r="A134" s="18" t="s">
        <v>283</v>
      </c>
      <c r="B134" s="18" t="s">
        <v>284</v>
      </c>
      <c r="C134" s="18"/>
      <c r="D134" s="18"/>
      <c r="E134" s="18"/>
      <c r="F134" s="18"/>
    </row>
    <row r="135" ht="40.5" hidden="1" spans="1:6">
      <c r="A135" s="60" t="s">
        <v>285</v>
      </c>
      <c r="B135" s="35" t="s">
        <v>286</v>
      </c>
      <c r="C135" s="34" t="s">
        <v>276</v>
      </c>
      <c r="D135" s="36">
        <v>1049925</v>
      </c>
      <c r="E135" s="28"/>
      <c r="F135" s="29">
        <f>E135*D135</f>
        <v>0</v>
      </c>
    </row>
    <row r="136" ht="40.5" hidden="1" spans="1:6">
      <c r="A136" s="61" t="s">
        <v>287</v>
      </c>
      <c r="B136" s="23" t="s">
        <v>288</v>
      </c>
      <c r="C136" s="24" t="s">
        <v>276</v>
      </c>
      <c r="D136" s="36">
        <v>1516187</v>
      </c>
      <c r="E136" s="28"/>
      <c r="F136" s="29">
        <f t="shared" ref="F136:F137" si="12">E136*D136</f>
        <v>0</v>
      </c>
    </row>
    <row r="137" ht="40.5" hidden="1" spans="1:6">
      <c r="A137" s="24" t="s">
        <v>289</v>
      </c>
      <c r="B137" s="23" t="s">
        <v>290</v>
      </c>
      <c r="C137" s="24" t="s">
        <v>276</v>
      </c>
      <c r="D137" s="36">
        <v>717604</v>
      </c>
      <c r="E137" s="28"/>
      <c r="F137" s="29">
        <f t="shared" si="12"/>
        <v>0</v>
      </c>
    </row>
    <row r="138" ht="20.25" hidden="1" spans="1:6">
      <c r="A138" s="26"/>
      <c r="B138" s="32"/>
      <c r="C138" s="26"/>
      <c r="D138" s="44" t="s">
        <v>98</v>
      </c>
      <c r="E138" s="44"/>
      <c r="F138" s="20">
        <f>SUM(F130:F133,F135:F137)</f>
        <v>0</v>
      </c>
    </row>
    <row r="139" ht="20.25" hidden="1" spans="1:6">
      <c r="A139" s="18" t="s">
        <v>291</v>
      </c>
      <c r="B139" s="18" t="s">
        <v>292</v>
      </c>
      <c r="C139" s="18"/>
      <c r="D139" s="18"/>
      <c r="E139" s="18"/>
      <c r="F139" s="18"/>
    </row>
    <row r="140" ht="48" hidden="1" customHeight="1" spans="1:6">
      <c r="A140" s="26" t="s">
        <v>293</v>
      </c>
      <c r="B140" s="23" t="s">
        <v>294</v>
      </c>
      <c r="C140" s="26" t="s">
        <v>295</v>
      </c>
      <c r="D140" s="25" t="s">
        <v>15</v>
      </c>
      <c r="E140" s="25"/>
      <c r="F140" s="25"/>
    </row>
    <row r="141" ht="19.5" hidden="1" customHeight="1" spans="1:6">
      <c r="A141" s="26"/>
      <c r="B141" s="23"/>
      <c r="C141" s="26"/>
      <c r="D141" s="44" t="s">
        <v>98</v>
      </c>
      <c r="E141" s="44"/>
      <c r="F141" s="20"/>
    </row>
    <row r="142" ht="20.25" spans="1:6">
      <c r="A142" s="21" t="s">
        <v>296</v>
      </c>
      <c r="B142" s="18" t="s">
        <v>297</v>
      </c>
      <c r="C142" s="18"/>
      <c r="D142" s="18"/>
      <c r="E142" s="18"/>
      <c r="F142" s="18"/>
    </row>
    <row r="143" ht="20.25" spans="1:6">
      <c r="A143" s="22" t="s">
        <v>298</v>
      </c>
      <c r="B143" s="23" t="s">
        <v>299</v>
      </c>
      <c r="C143" s="26" t="s">
        <v>295</v>
      </c>
      <c r="D143" s="31" t="s">
        <v>300</v>
      </c>
      <c r="E143" s="31"/>
      <c r="F143" s="31"/>
    </row>
    <row r="144" ht="20.25" spans="1:6">
      <c r="A144" s="22"/>
      <c r="B144" s="23"/>
      <c r="C144" s="26"/>
      <c r="D144" s="44" t="s">
        <v>98</v>
      </c>
      <c r="E144" s="44"/>
      <c r="F144" s="20">
        <f>F148*0.0214</f>
        <v>64985.57688</v>
      </c>
    </row>
    <row r="145" ht="20.25" spans="1:6">
      <c r="A145" s="21">
        <v>11</v>
      </c>
      <c r="B145" s="18" t="s">
        <v>301</v>
      </c>
      <c r="C145" s="18"/>
      <c r="D145" s="18"/>
      <c r="E145" s="18"/>
      <c r="F145" s="18"/>
    </row>
    <row r="146" ht="40.5" spans="1:6">
      <c r="A146" s="22" t="s">
        <v>302</v>
      </c>
      <c r="B146" s="23" t="s">
        <v>303</v>
      </c>
      <c r="C146" s="26" t="s">
        <v>295</v>
      </c>
      <c r="D146" s="31" t="s">
        <v>304</v>
      </c>
      <c r="E146" s="31"/>
      <c r="F146" s="31"/>
    </row>
    <row r="147" ht="20.25" spans="1:6">
      <c r="A147" s="22"/>
      <c r="B147" s="23"/>
      <c r="C147" s="26"/>
      <c r="D147" s="44" t="s">
        <v>98</v>
      </c>
      <c r="E147" s="44"/>
      <c r="F147" s="20">
        <f>F90*0.07</f>
        <v>0</v>
      </c>
    </row>
    <row r="148" ht="43.5" customHeight="1" spans="1:6">
      <c r="A148" s="62"/>
      <c r="B148" s="63"/>
      <c r="C148" s="62"/>
      <c r="D148" s="64" t="s">
        <v>305</v>
      </c>
      <c r="E148" s="64"/>
      <c r="F148" s="20">
        <f>SUM(F44,F58,F67,F73,F77,F81,F90,F106,F109,F127,F138)</f>
        <v>3036709.2</v>
      </c>
    </row>
    <row r="149" ht="20.25" spans="1:6">
      <c r="A149" s="62"/>
      <c r="B149" s="63"/>
      <c r="C149" s="62"/>
      <c r="D149" s="65" t="s">
        <v>306</v>
      </c>
      <c r="E149" s="66"/>
      <c r="F149" s="20">
        <f>SUM(F148,F147,F144)</f>
        <v>3101694.77688</v>
      </c>
    </row>
    <row r="150" s="5" customFormat="1" ht="20.25" spans="1:6">
      <c r="A150" s="62"/>
      <c r="B150" s="63"/>
      <c r="C150" s="62"/>
      <c r="D150" s="67"/>
      <c r="E150" s="68"/>
      <c r="F150" s="68"/>
    </row>
    <row r="151" s="5" customFormat="1" ht="20.25" hidden="1" customHeight="1" spans="1:9">
      <c r="A151" s="69" t="s">
        <v>307</v>
      </c>
      <c r="B151" s="69"/>
      <c r="C151" s="69"/>
      <c r="D151" s="69"/>
      <c r="E151" s="69"/>
      <c r="F151" s="69"/>
      <c r="G151" s="70"/>
      <c r="H151" s="70"/>
      <c r="I151" s="70"/>
    </row>
    <row r="152" ht="84.75" hidden="1" customHeight="1" spans="1:9">
      <c r="A152" s="69" t="s">
        <v>308</v>
      </c>
      <c r="B152" s="69"/>
      <c r="C152" s="69"/>
      <c r="D152" s="69"/>
      <c r="E152" s="69"/>
      <c r="F152" s="69"/>
      <c r="G152" s="70"/>
      <c r="H152" s="70"/>
      <c r="I152" s="70"/>
    </row>
    <row r="153" ht="48" hidden="1" customHeight="1" spans="1:9">
      <c r="A153" s="69" t="s">
        <v>309</v>
      </c>
      <c r="B153" s="69"/>
      <c r="C153" s="69"/>
      <c r="D153" s="69"/>
      <c r="E153" s="69"/>
      <c r="F153" s="69"/>
      <c r="G153" s="70"/>
      <c r="H153" s="70"/>
      <c r="I153" s="70"/>
    </row>
    <row r="154" ht="27.75" hidden="1" customHeight="1" spans="1:9">
      <c r="A154" s="69" t="s">
        <v>310</v>
      </c>
      <c r="B154" s="69"/>
      <c r="C154" s="69"/>
      <c r="D154" s="69"/>
      <c r="E154" s="69"/>
      <c r="F154" s="69"/>
      <c r="G154" s="70"/>
      <c r="H154" s="70"/>
      <c r="I154" s="70"/>
    </row>
    <row r="155" ht="39" hidden="1" customHeight="1" spans="1:9">
      <c r="A155" s="69" t="s">
        <v>311</v>
      </c>
      <c r="B155" s="69"/>
      <c r="C155" s="69"/>
      <c r="D155" s="69"/>
      <c r="E155" s="69"/>
      <c r="F155" s="69"/>
      <c r="G155" s="70"/>
      <c r="H155" s="70"/>
      <c r="I155" s="70"/>
    </row>
    <row r="156" ht="24.75" hidden="1" customHeight="1" spans="1:9">
      <c r="A156" s="69" t="s">
        <v>312</v>
      </c>
      <c r="B156" s="69"/>
      <c r="C156" s="69"/>
      <c r="D156" s="69"/>
      <c r="E156" s="69"/>
      <c r="F156" s="69"/>
      <c r="G156" s="70"/>
      <c r="H156" s="70"/>
      <c r="I156" s="70"/>
    </row>
    <row r="157" ht="121.5" hidden="1" customHeight="1" spans="1:9">
      <c r="A157" s="71" t="s">
        <v>313</v>
      </c>
      <c r="B157" s="71"/>
      <c r="C157" s="71"/>
      <c r="D157" s="71"/>
      <c r="E157" s="71"/>
      <c r="F157" s="71"/>
      <c r="G157" s="72"/>
      <c r="H157" s="72"/>
      <c r="I157" s="72"/>
    </row>
    <row r="158" ht="43.5" hidden="1" customHeight="1" spans="1:6">
      <c r="A158" s="73" t="s">
        <v>314</v>
      </c>
      <c r="B158" s="73"/>
      <c r="C158" s="73"/>
      <c r="D158" s="73"/>
      <c r="E158" s="73"/>
      <c r="F158" s="73"/>
    </row>
    <row r="159" ht="18" spans="1:6">
      <c r="A159" s="74"/>
      <c r="B159" s="74"/>
      <c r="C159" s="75"/>
      <c r="D159" s="76"/>
      <c r="E159" s="77"/>
      <c r="F159" s="77"/>
    </row>
    <row r="160" ht="18" spans="1:6">
      <c r="A160" s="74"/>
      <c r="B160" s="74"/>
      <c r="C160" s="75"/>
      <c r="D160" s="76"/>
      <c r="E160" s="77"/>
      <c r="F160" s="77"/>
    </row>
    <row r="161" ht="18" spans="1:6">
      <c r="A161" s="74"/>
      <c r="B161" s="74"/>
      <c r="C161" s="75"/>
      <c r="D161" s="76"/>
      <c r="E161" s="77"/>
      <c r="F161" s="77"/>
    </row>
  </sheetData>
  <protectedRanges>
    <protectedRange sqref="A2:F3" name="Диапазон21"/>
    <protectedRange sqref="F149" name="Диапазон19"/>
    <protectedRange sqref="E135:E137" name="Диапазон17"/>
    <protectedRange sqref="E111:E125" name="Диапазон15"/>
    <protectedRange sqref="E92:E105" name="Диапазон13"/>
    <protectedRange sqref="E79:E80" name="Диапазон11"/>
    <protectedRange sqref="E69:E72" name="Диапазон9"/>
    <protectedRange sqref="E55:E57" name="Диапазон7"/>
    <protectedRange sqref="E34:E37" name="Диапазон3"/>
    <protectedRange sqref="E15:E32" name="Диапазон2"/>
    <protectedRange sqref="E10:E13" name="Диапазон1"/>
    <protectedRange sqref="E39:E43" name="Диапазон4"/>
    <protectedRange sqref="E47:E53" name="Диапазон6"/>
    <protectedRange sqref="E61:E66" name="Диапазон8"/>
    <protectedRange sqref="E75:E76" name="Диапазон10"/>
    <protectedRange sqref="E83:E89" name="Диапазон12"/>
    <protectedRange sqref="E108" name="Диапазон14"/>
    <protectedRange sqref="E130:E133" name="Диапазон16"/>
    <protectedRange sqref="A3:F3" name="Диапазон20"/>
  </protectedRanges>
  <mergeCells count="60">
    <mergeCell ref="E1:F1"/>
    <mergeCell ref="A2:F2"/>
    <mergeCell ref="A3:F3"/>
    <mergeCell ref="B8:F8"/>
    <mergeCell ref="D9:F9"/>
    <mergeCell ref="D14:F14"/>
    <mergeCell ref="D33:F33"/>
    <mergeCell ref="A38:F38"/>
    <mergeCell ref="D44:E44"/>
    <mergeCell ref="B45:F45"/>
    <mergeCell ref="B46:F46"/>
    <mergeCell ref="B54:F54"/>
    <mergeCell ref="D58:E58"/>
    <mergeCell ref="B59:F59"/>
    <mergeCell ref="B60:F60"/>
    <mergeCell ref="D67:E67"/>
    <mergeCell ref="B68:F68"/>
    <mergeCell ref="D73:E73"/>
    <mergeCell ref="B74:F74"/>
    <mergeCell ref="D77:E77"/>
    <mergeCell ref="B78:F78"/>
    <mergeCell ref="D81:E81"/>
    <mergeCell ref="B82:F82"/>
    <mergeCell ref="D90:E90"/>
    <mergeCell ref="B91:F91"/>
    <mergeCell ref="D105:F105"/>
    <mergeCell ref="D106:E106"/>
    <mergeCell ref="B107:F107"/>
    <mergeCell ref="D109:E109"/>
    <mergeCell ref="B110:F110"/>
    <mergeCell ref="D126:F126"/>
    <mergeCell ref="D127:E127"/>
    <mergeCell ref="B128:F128"/>
    <mergeCell ref="B129:F129"/>
    <mergeCell ref="B134:F134"/>
    <mergeCell ref="D138:E138"/>
    <mergeCell ref="B139:F139"/>
    <mergeCell ref="D140:F140"/>
    <mergeCell ref="D141:E141"/>
    <mergeCell ref="B142:F142"/>
    <mergeCell ref="D143:F143"/>
    <mergeCell ref="D144:E144"/>
    <mergeCell ref="B145:F145"/>
    <mergeCell ref="D146:F146"/>
    <mergeCell ref="D147:E147"/>
    <mergeCell ref="D148:E148"/>
    <mergeCell ref="D149:E149"/>
    <mergeCell ref="A151:F151"/>
    <mergeCell ref="A152:F152"/>
    <mergeCell ref="A153:F153"/>
    <mergeCell ref="A154:F154"/>
    <mergeCell ref="A155:F155"/>
    <mergeCell ref="A156:F156"/>
    <mergeCell ref="A157:F157"/>
    <mergeCell ref="A158:F158"/>
    <mergeCell ref="A6:A7"/>
    <mergeCell ref="B6:B7"/>
    <mergeCell ref="C6:C7"/>
    <mergeCell ref="E6:E7"/>
    <mergeCell ref="F6:F7"/>
  </mergeCells>
  <pageMargins left="0.7" right="0.7" top="0.75" bottom="0.75" header="0.3" footer="0.3"/>
  <pageSetup paperSize="9" scale="4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okc12</cp:lastModifiedBy>
  <dcterms:created xsi:type="dcterms:W3CDTF">2025-10-20T10:48:00Z</dcterms:created>
  <dcterms:modified xsi:type="dcterms:W3CDTF">2026-03-04T12:07:48Z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1049-11.2.0.9984</vt:lpwstr>
  </property>
</Properties>
</file>